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uario\Documents\Personales\Jonas BK\OfertaCursosYPF\Ingeniería\"/>
    </mc:Choice>
  </mc:AlternateContent>
  <xr:revisionPtr revIDLastSave="0" documentId="13_ncr:1_{544852BB-E2F1-42D3-89ED-236F2BFE092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PC Alt" sheetId="1" r:id="rId1"/>
    <sheet name="Tabla PC HP (m3)" sheetId="3" r:id="rId2"/>
    <sheet name="Tabla PC HP (ft3) " sheetId="2" r:id="rId3"/>
  </sheets>
  <externalReferences>
    <externalReference r:id="rId4"/>
  </externalReferences>
  <definedNames>
    <definedName name="_xlnm.Print_Area" localSheetId="0">'PC Alt'!$B$1:$G$36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0" i="1" l="1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C30" i="1"/>
  <c r="C29" i="1"/>
  <c r="C16" i="1"/>
  <c r="C17" i="1" s="1"/>
  <c r="C21" i="1" s="1"/>
  <c r="E21" i="1" s="1"/>
  <c r="E20" i="1" l="1"/>
  <c r="F16" i="1"/>
  <c r="C18" i="1"/>
  <c r="F17" i="1" l="1"/>
  <c r="F18" i="1" s="1"/>
  <c r="C22" i="1"/>
  <c r="E22" i="1" s="1"/>
  <c r="C24" i="1" l="1"/>
  <c r="C25" i="1" s="1"/>
  <c r="C31" i="1" s="1"/>
  <c r="C33" i="1" l="1"/>
  <c r="C32" i="1"/>
  <c r="C35" i="1" s="1"/>
  <c r="C36" i="1" s="1"/>
  <c r="E36" i="1" s="1"/>
</calcChain>
</file>

<file path=xl/sharedStrings.xml><?xml version="1.0" encoding="utf-8"?>
<sst xmlns="http://schemas.openxmlformats.org/spreadsheetml/2006/main" count="76" uniqueCount="54">
  <si>
    <t>M</t>
  </si>
  <si>
    <t>ps</t>
  </si>
  <si>
    <t>pd</t>
  </si>
  <si>
    <t>R</t>
  </si>
  <si>
    <t>G</t>
  </si>
  <si>
    <t>Q</t>
  </si>
  <si>
    <t>Sm3/kmol</t>
  </si>
  <si>
    <t>Sm3/d</t>
  </si>
  <si>
    <t>ºC</t>
  </si>
  <si>
    <t>(k-1)/k</t>
  </si>
  <si>
    <t>kW</t>
  </si>
  <si>
    <t>ESTIMACIÓN DE COMPRESOR ALTERNATIVO</t>
  </si>
  <si>
    <t>DATOS</t>
  </si>
  <si>
    <t>ts</t>
  </si>
  <si>
    <t>bar(g)</t>
  </si>
  <si>
    <t>ti</t>
  </si>
  <si>
    <t>r tot</t>
  </si>
  <si>
    <t>DETERMINACIÓN DE CANTIDAD DE ETAPAS</t>
  </si>
  <si>
    <t>td con 2 etapas</t>
  </si>
  <si>
    <t>td con 3 etapas</t>
  </si>
  <si>
    <t>n (cant de etapas)</t>
  </si>
  <si>
    <t>CÁLCULO DE POTENCIA DE COMPRESIÓN</t>
  </si>
  <si>
    <t>k promedio</t>
  </si>
  <si>
    <t>kg/s</t>
  </si>
  <si>
    <t>para 2 etapas</t>
  </si>
  <si>
    <t>para 3 etapas</t>
  </si>
  <si>
    <t>ri</t>
  </si>
  <si>
    <t>W1 ideal</t>
  </si>
  <si>
    <t>W2 ideal</t>
  </si>
  <si>
    <t>η iso</t>
  </si>
  <si>
    <t>W3 ideal</t>
  </si>
  <si>
    <t>W tot ideal</t>
  </si>
  <si>
    <t>W tot real</t>
  </si>
  <si>
    <t>HP</t>
  </si>
  <si>
    <t>Z adoptado</t>
  </si>
  <si>
    <t>Nm/K kmol</t>
  </si>
  <si>
    <t>VMS</t>
  </si>
  <si>
    <t>TABLA DE SELECCION DE POTENCIA DE COMPRESION DE GAS NATURAL</t>
  </si>
  <si>
    <t xml:space="preserve"> [ HP/Millón ft3 ]</t>
  </si>
  <si>
    <t>PRESION DE DESCARGA (psig)</t>
  </si>
  <si>
    <t>PRESION DE SUCCION (psig)</t>
  </si>
  <si>
    <t>3 ETAPAS</t>
  </si>
  <si>
    <t>2 ETAPAS</t>
  </si>
  <si>
    <t>1 ETAPA</t>
  </si>
  <si>
    <t xml:space="preserve"> [ HP/100.000m3 ]</t>
  </si>
  <si>
    <t>PRESION DE DESCARGA (Bar)</t>
  </si>
  <si>
    <t>PRESION DE SUCCION (Bar)</t>
  </si>
  <si>
    <t>A NIVEL DEL MAR</t>
  </si>
  <si>
    <t xml:space="preserve"> </t>
  </si>
  <si>
    <t xml:space="preserve">Cond. Standard de P y T </t>
  </si>
  <si>
    <t>G= 0,6</t>
  </si>
  <si>
    <t>k = 1,23</t>
  </si>
  <si>
    <t>para 1 etapa</t>
  </si>
  <si>
    <t>td con 1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</si>
</sst>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Arial"/>
    </font>
    <font>
      <b/>
      <sz val="14"/>
      <color theme="1"/>
      <name val="Arial"/>
    </font>
    <font>
      <sz val="8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</font>
    <font>
      <b/>
      <i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</cellStyleXfs>
  <cellXfs count="77">
    <xf numFmtId="0" fontId="0" fillId="0" borderId="0" xfId="0"/>
    <xf numFmtId="1" fontId="0" fillId="0" borderId="0" xfId="0" applyNumberFormat="1"/>
    <xf numFmtId="0" fontId="4" fillId="0" borderId="0" xfId="0" applyFont="1"/>
    <xf numFmtId="0" fontId="1" fillId="0" borderId="0" xfId="0" applyFont="1"/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1" fontId="0" fillId="0" borderId="1" xfId="0" applyNumberFormat="1" applyBorder="1"/>
    <xf numFmtId="165" fontId="0" fillId="0" borderId="1" xfId="0" applyNumberFormat="1" applyBorder="1"/>
    <xf numFmtId="0" fontId="0" fillId="0" borderId="2" xfId="0" applyBorder="1"/>
    <xf numFmtId="1" fontId="0" fillId="0" borderId="3" xfId="0" applyNumberFormat="1" applyBorder="1"/>
    <xf numFmtId="0" fontId="0" fillId="0" borderId="3" xfId="0" applyBorder="1"/>
    <xf numFmtId="0" fontId="1" fillId="0" borderId="4" xfId="0" applyFont="1" applyBorder="1"/>
    <xf numFmtId="1" fontId="1" fillId="0" borderId="5" xfId="0" applyNumberFormat="1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1" fillId="0" borderId="12" xfId="0" applyFont="1" applyBorder="1"/>
    <xf numFmtId="0" fontId="0" fillId="0" borderId="13" xfId="0" applyBorder="1"/>
    <xf numFmtId="0" fontId="0" fillId="0" borderId="14" xfId="0" applyBorder="1"/>
    <xf numFmtId="0" fontId="1" fillId="2" borderId="7" xfId="0" applyFont="1" applyFill="1" applyBorder="1"/>
    <xf numFmtId="0" fontId="1" fillId="2" borderId="9" xfId="0" applyFont="1" applyFill="1" applyBorder="1"/>
    <xf numFmtId="0" fontId="7" fillId="2" borderId="1" xfId="0" applyFont="1" applyFill="1" applyBorder="1" applyProtection="1">
      <protection locked="0"/>
    </xf>
    <xf numFmtId="164" fontId="7" fillId="2" borderId="1" xfId="0" applyNumberFormat="1" applyFont="1" applyFill="1" applyBorder="1" applyProtection="1">
      <protection locked="0"/>
    </xf>
    <xf numFmtId="0" fontId="7" fillId="2" borderId="10" xfId="0" applyFont="1" applyFill="1" applyBorder="1" applyProtection="1">
      <protection locked="0"/>
    </xf>
    <xf numFmtId="0" fontId="9" fillId="0" borderId="0" xfId="3"/>
    <xf numFmtId="0" fontId="10" fillId="0" borderId="0" xfId="3" quotePrefix="1" applyFont="1" applyAlignment="1">
      <alignment horizontal="center"/>
    </xf>
    <xf numFmtId="0" fontId="10" fillId="0" borderId="0" xfId="3" applyFont="1" applyAlignment="1">
      <alignment horizontal="center"/>
    </xf>
    <xf numFmtId="0" fontId="11" fillId="0" borderId="0" xfId="3" quotePrefix="1" applyFont="1" applyAlignment="1">
      <alignment horizontal="center"/>
    </xf>
    <xf numFmtId="0" fontId="12" fillId="0" borderId="18" xfId="3" applyFont="1" applyBorder="1"/>
    <xf numFmtId="0" fontId="12" fillId="0" borderId="19" xfId="3" applyFont="1" applyBorder="1"/>
    <xf numFmtId="0" fontId="9" fillId="3" borderId="20" xfId="3" applyFill="1" applyBorder="1"/>
    <xf numFmtId="0" fontId="9" fillId="3" borderId="21" xfId="3" applyFill="1" applyBorder="1"/>
    <xf numFmtId="0" fontId="9" fillId="4" borderId="21" xfId="3" applyFill="1" applyBorder="1"/>
    <xf numFmtId="0" fontId="9" fillId="5" borderId="21" xfId="3" applyFill="1" applyBorder="1"/>
    <xf numFmtId="0" fontId="9" fillId="3" borderId="2" xfId="3" applyFill="1" applyBorder="1"/>
    <xf numFmtId="0" fontId="9" fillId="3" borderId="1" xfId="3" applyFill="1" applyBorder="1"/>
    <xf numFmtId="0" fontId="9" fillId="4" borderId="1" xfId="3" applyFill="1" applyBorder="1"/>
    <xf numFmtId="0" fontId="9" fillId="5" borderId="1" xfId="3" applyFill="1" applyBorder="1"/>
    <xf numFmtId="0" fontId="9" fillId="0" borderId="2" xfId="3" applyBorder="1"/>
    <xf numFmtId="0" fontId="9" fillId="0" borderId="1" xfId="3" applyBorder="1"/>
    <xf numFmtId="164" fontId="12" fillId="0" borderId="19" xfId="3" applyNumberFormat="1" applyFont="1" applyBorder="1"/>
    <xf numFmtId="0" fontId="12" fillId="0" borderId="22" xfId="3" applyFont="1" applyBorder="1" applyAlignment="1">
      <alignment vertical="center" textRotation="18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26" xfId="3" applyBorder="1"/>
    <xf numFmtId="0" fontId="1" fillId="6" borderId="9" xfId="0" applyFont="1" applyFill="1" applyBorder="1"/>
    <xf numFmtId="2" fontId="15" fillId="6" borderId="10" xfId="0" applyNumberFormat="1" applyFont="1" applyFill="1" applyBorder="1" applyProtection="1">
      <protection locked="0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3" quotePrefix="1" applyFont="1" applyAlignment="1">
      <alignment horizontal="center"/>
    </xf>
    <xf numFmtId="0" fontId="10" fillId="0" borderId="0" xfId="3" applyFont="1" applyAlignment="1">
      <alignment horizontal="center"/>
    </xf>
    <xf numFmtId="0" fontId="11" fillId="0" borderId="0" xfId="3" quotePrefix="1" applyFont="1" applyAlignment="1">
      <alignment horizontal="center"/>
    </xf>
    <xf numFmtId="0" fontId="9" fillId="0" borderId="0" xfId="3"/>
    <xf numFmtId="0" fontId="12" fillId="0" borderId="0" xfId="3" quotePrefix="1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0" xfId="3" quotePrefix="1" applyFont="1" applyAlignment="1">
      <alignment horizontal="center" vertical="center" textRotation="90"/>
    </xf>
    <xf numFmtId="0" fontId="12" fillId="0" borderId="0" xfId="3" applyFont="1" applyAlignment="1">
      <alignment horizontal="center" vertical="center" textRotation="90"/>
    </xf>
    <xf numFmtId="0" fontId="13" fillId="5" borderId="3" xfId="3" applyFont="1" applyFill="1" applyBorder="1" applyAlignment="1">
      <alignment horizontal="center" vertical="center" textRotation="180"/>
    </xf>
    <xf numFmtId="0" fontId="13" fillId="5" borderId="22" xfId="3" applyFont="1" applyFill="1" applyBorder="1" applyAlignment="1">
      <alignment horizontal="center" vertical="center" textRotation="180"/>
    </xf>
    <xf numFmtId="0" fontId="13" fillId="5" borderId="21" xfId="3" applyFont="1" applyFill="1" applyBorder="1" applyAlignment="1">
      <alignment horizontal="center" vertical="center" textRotation="180"/>
    </xf>
    <xf numFmtId="0" fontId="12" fillId="3" borderId="3" xfId="3" applyFont="1" applyFill="1" applyBorder="1" applyAlignment="1">
      <alignment horizontal="center" vertical="center" textRotation="180"/>
    </xf>
    <xf numFmtId="0" fontId="12" fillId="3" borderId="22" xfId="3" applyFont="1" applyFill="1" applyBorder="1" applyAlignment="1">
      <alignment horizontal="center" vertical="center" textRotation="180"/>
    </xf>
    <xf numFmtId="0" fontId="12" fillId="3" borderId="21" xfId="3" applyFont="1" applyFill="1" applyBorder="1" applyAlignment="1">
      <alignment horizontal="center" vertical="center" textRotation="180"/>
    </xf>
    <xf numFmtId="0" fontId="12" fillId="4" borderId="3" xfId="3" applyFont="1" applyFill="1" applyBorder="1" applyAlignment="1">
      <alignment horizontal="center" vertical="center" textRotation="180"/>
    </xf>
    <xf numFmtId="0" fontId="12" fillId="4" borderId="22" xfId="3" applyFont="1" applyFill="1" applyBorder="1" applyAlignment="1">
      <alignment horizontal="center" vertical="center" textRotation="180"/>
    </xf>
    <xf numFmtId="0" fontId="12" fillId="4" borderId="21" xfId="3" applyFont="1" applyFill="1" applyBorder="1" applyAlignment="1">
      <alignment horizontal="center" vertical="center" textRotation="180"/>
    </xf>
  </cellXfs>
  <cellStyles count="4">
    <cellStyle name="Hipervínculo" xfId="1" builtinId="8" hidden="1"/>
    <cellStyle name="Hipervínculo visitado" xfId="2" builtinId="9" hidden="1"/>
    <cellStyle name="Normal" xfId="0" builtinId="0"/>
    <cellStyle name="Normal 2" xfId="3" xr:uid="{D6AC9EB2-54BE-4F66-9CAC-B93FCDDC898B}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Varios%20EXCEL\Potencia%20Compres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C6">
            <v>25</v>
          </cell>
          <cell r="D6">
            <v>50</v>
          </cell>
          <cell r="E6">
            <v>75</v>
          </cell>
          <cell r="F6">
            <v>100</v>
          </cell>
          <cell r="G6">
            <v>125</v>
          </cell>
          <cell r="H6">
            <v>150</v>
          </cell>
          <cell r="I6">
            <v>175</v>
          </cell>
          <cell r="J6">
            <v>200</v>
          </cell>
          <cell r="K6">
            <v>250</v>
          </cell>
          <cell r="L6">
            <v>300</v>
          </cell>
          <cell r="M6">
            <v>350</v>
          </cell>
          <cell r="N6">
            <v>400</v>
          </cell>
          <cell r="O6">
            <v>450</v>
          </cell>
          <cell r="P6">
            <v>500</v>
          </cell>
          <cell r="Q6">
            <v>550</v>
          </cell>
          <cell r="R6">
            <v>600</v>
          </cell>
          <cell r="S6">
            <v>650</v>
          </cell>
          <cell r="T6">
            <v>700</v>
          </cell>
          <cell r="U6">
            <v>750</v>
          </cell>
          <cell r="V6">
            <v>800</v>
          </cell>
          <cell r="W6">
            <v>850</v>
          </cell>
          <cell r="X6">
            <v>900</v>
          </cell>
          <cell r="Y6">
            <v>950</v>
          </cell>
          <cell r="Z6">
            <v>1000</v>
          </cell>
          <cell r="AA6">
            <v>1050</v>
          </cell>
          <cell r="AB6">
            <v>1100</v>
          </cell>
          <cell r="AC6">
            <v>1150</v>
          </cell>
          <cell r="AD6">
            <v>1200</v>
          </cell>
        </row>
        <row r="7">
          <cell r="B7">
            <v>0</v>
          </cell>
          <cell r="C7">
            <v>65</v>
          </cell>
          <cell r="D7">
            <v>99</v>
          </cell>
          <cell r="E7">
            <v>128</v>
          </cell>
          <cell r="F7">
            <v>144</v>
          </cell>
          <cell r="G7">
            <v>156</v>
          </cell>
          <cell r="H7">
            <v>168</v>
          </cell>
          <cell r="I7">
            <v>178</v>
          </cell>
          <cell r="J7">
            <v>187</v>
          </cell>
          <cell r="K7">
            <v>203</v>
          </cell>
          <cell r="L7">
            <v>218</v>
          </cell>
          <cell r="M7">
            <v>233</v>
          </cell>
          <cell r="N7">
            <v>233</v>
          </cell>
          <cell r="O7">
            <v>241</v>
          </cell>
          <cell r="P7">
            <v>248</v>
          </cell>
          <cell r="Q7">
            <v>254</v>
          </cell>
          <cell r="R7">
            <v>260</v>
          </cell>
          <cell r="S7">
            <v>266</v>
          </cell>
          <cell r="T7">
            <v>272</v>
          </cell>
          <cell r="U7">
            <v>277</v>
          </cell>
          <cell r="V7">
            <v>282</v>
          </cell>
          <cell r="W7">
            <v>286</v>
          </cell>
          <cell r="X7">
            <v>291</v>
          </cell>
          <cell r="Y7">
            <v>295</v>
          </cell>
          <cell r="Z7">
            <v>299</v>
          </cell>
          <cell r="AA7">
            <v>303</v>
          </cell>
          <cell r="AB7">
            <v>307</v>
          </cell>
          <cell r="AC7">
            <v>311</v>
          </cell>
          <cell r="AD7">
            <v>315</v>
          </cell>
        </row>
        <row r="8">
          <cell r="B8">
            <v>10</v>
          </cell>
          <cell r="C8">
            <v>35</v>
          </cell>
          <cell r="D8">
            <v>63</v>
          </cell>
          <cell r="E8">
            <v>85</v>
          </cell>
          <cell r="F8">
            <v>104</v>
          </cell>
          <cell r="G8">
            <v>121</v>
          </cell>
          <cell r="H8">
            <v>131</v>
          </cell>
          <cell r="I8">
            <v>140</v>
          </cell>
          <cell r="J8">
            <v>149</v>
          </cell>
          <cell r="K8">
            <v>163</v>
          </cell>
          <cell r="L8">
            <v>175</v>
          </cell>
          <cell r="M8">
            <v>186</v>
          </cell>
          <cell r="N8">
            <v>196</v>
          </cell>
          <cell r="O8">
            <v>205</v>
          </cell>
          <cell r="P8">
            <v>214</v>
          </cell>
          <cell r="Q8">
            <v>223</v>
          </cell>
          <cell r="R8">
            <v>231</v>
          </cell>
          <cell r="S8">
            <v>228</v>
          </cell>
          <cell r="T8">
            <v>233</v>
          </cell>
          <cell r="U8">
            <v>237</v>
          </cell>
          <cell r="V8">
            <v>242</v>
          </cell>
          <cell r="W8">
            <v>245</v>
          </cell>
          <cell r="X8">
            <v>250</v>
          </cell>
          <cell r="Y8">
            <v>253</v>
          </cell>
          <cell r="Z8">
            <v>257</v>
          </cell>
          <cell r="AA8">
            <v>260</v>
          </cell>
          <cell r="AB8">
            <v>264</v>
          </cell>
          <cell r="AC8">
            <v>267</v>
          </cell>
          <cell r="AD8">
            <v>370</v>
          </cell>
        </row>
        <row r="9">
          <cell r="B9">
            <v>20</v>
          </cell>
          <cell r="D9">
            <v>43</v>
          </cell>
          <cell r="E9">
            <v>62</v>
          </cell>
          <cell r="F9">
            <v>78</v>
          </cell>
          <cell r="G9">
            <v>92</v>
          </cell>
          <cell r="H9">
            <v>106</v>
          </cell>
          <cell r="I9">
            <v>118</v>
          </cell>
          <cell r="J9">
            <v>126</v>
          </cell>
          <cell r="K9">
            <v>139</v>
          </cell>
          <cell r="L9">
            <v>151</v>
          </cell>
          <cell r="M9">
            <v>160</v>
          </cell>
          <cell r="N9">
            <v>170</v>
          </cell>
          <cell r="O9">
            <v>178</v>
          </cell>
          <cell r="P9">
            <v>186</v>
          </cell>
          <cell r="Q9">
            <v>193</v>
          </cell>
          <cell r="R9">
            <v>199</v>
          </cell>
          <cell r="S9">
            <v>206</v>
          </cell>
          <cell r="T9">
            <v>212</v>
          </cell>
          <cell r="U9">
            <v>218</v>
          </cell>
          <cell r="V9">
            <v>225</v>
          </cell>
          <cell r="W9">
            <v>221</v>
          </cell>
          <cell r="X9">
            <v>226</v>
          </cell>
          <cell r="Y9">
            <v>229</v>
          </cell>
          <cell r="Z9">
            <v>232</v>
          </cell>
          <cell r="AA9">
            <v>236</v>
          </cell>
          <cell r="AB9">
            <v>239</v>
          </cell>
          <cell r="AC9">
            <v>242</v>
          </cell>
          <cell r="AD9">
            <v>245</v>
          </cell>
        </row>
        <row r="10">
          <cell r="B10">
            <v>30</v>
          </cell>
          <cell r="D10">
            <v>29</v>
          </cell>
          <cell r="E10">
            <v>47</v>
          </cell>
          <cell r="F10">
            <v>62</v>
          </cell>
          <cell r="G10">
            <v>74</v>
          </cell>
          <cell r="H10">
            <v>85</v>
          </cell>
          <cell r="I10">
            <v>96</v>
          </cell>
          <cell r="J10">
            <v>107</v>
          </cell>
          <cell r="K10">
            <v>123</v>
          </cell>
          <cell r="L10">
            <v>133</v>
          </cell>
          <cell r="M10">
            <v>143</v>
          </cell>
          <cell r="N10">
            <v>152</v>
          </cell>
          <cell r="O10">
            <v>159</v>
          </cell>
          <cell r="P10">
            <v>167</v>
          </cell>
          <cell r="Q10">
            <v>173</v>
          </cell>
          <cell r="R10">
            <v>179</v>
          </cell>
          <cell r="S10">
            <v>185</v>
          </cell>
          <cell r="T10">
            <v>191</v>
          </cell>
          <cell r="U10">
            <v>196</v>
          </cell>
          <cell r="V10">
            <v>201</v>
          </cell>
          <cell r="W10">
            <v>206</v>
          </cell>
          <cell r="X10">
            <v>211</v>
          </cell>
          <cell r="Y10">
            <v>216</v>
          </cell>
          <cell r="Z10">
            <v>221</v>
          </cell>
          <cell r="AA10">
            <v>226</v>
          </cell>
          <cell r="AB10">
            <v>230</v>
          </cell>
          <cell r="AC10">
            <v>224</v>
          </cell>
          <cell r="AD10">
            <v>227</v>
          </cell>
        </row>
        <row r="11">
          <cell r="B11">
            <v>40</v>
          </cell>
          <cell r="E11">
            <v>36</v>
          </cell>
          <cell r="F11">
            <v>50</v>
          </cell>
          <cell r="G11">
            <v>61</v>
          </cell>
          <cell r="H11">
            <v>72</v>
          </cell>
          <cell r="I11">
            <v>81</v>
          </cell>
          <cell r="J11">
            <v>90</v>
          </cell>
          <cell r="K11">
            <v>107</v>
          </cell>
          <cell r="L11">
            <v>121</v>
          </cell>
          <cell r="M11">
            <v>130</v>
          </cell>
          <cell r="N11">
            <v>138</v>
          </cell>
          <cell r="O11">
            <v>145</v>
          </cell>
          <cell r="P11">
            <v>152</v>
          </cell>
          <cell r="Q11">
            <v>158</v>
          </cell>
          <cell r="R11">
            <v>164</v>
          </cell>
          <cell r="S11">
            <v>170</v>
          </cell>
          <cell r="T11">
            <v>175</v>
          </cell>
          <cell r="U11">
            <v>180</v>
          </cell>
          <cell r="V11">
            <v>185</v>
          </cell>
          <cell r="W11">
            <v>190</v>
          </cell>
          <cell r="X11">
            <v>194</v>
          </cell>
          <cell r="Y11">
            <v>198</v>
          </cell>
          <cell r="Z11">
            <v>202</v>
          </cell>
          <cell r="AA11">
            <v>206</v>
          </cell>
          <cell r="AB11">
            <v>210</v>
          </cell>
          <cell r="AC11">
            <v>214</v>
          </cell>
          <cell r="AD11">
            <v>218</v>
          </cell>
        </row>
        <row r="12">
          <cell r="B12">
            <v>50</v>
          </cell>
          <cell r="E12">
            <v>26</v>
          </cell>
          <cell r="F12">
            <v>41</v>
          </cell>
          <cell r="G12">
            <v>52</v>
          </cell>
          <cell r="H12">
            <v>61</v>
          </cell>
          <cell r="I12">
            <v>70</v>
          </cell>
          <cell r="J12">
            <v>78</v>
          </cell>
          <cell r="K12">
            <v>93</v>
          </cell>
          <cell r="L12">
            <v>106</v>
          </cell>
          <cell r="M12">
            <v>119</v>
          </cell>
          <cell r="N12">
            <v>127</v>
          </cell>
          <cell r="O12">
            <v>134</v>
          </cell>
          <cell r="P12">
            <v>141</v>
          </cell>
          <cell r="Q12">
            <v>147</v>
          </cell>
          <cell r="R12">
            <v>153</v>
          </cell>
          <cell r="S12">
            <v>158</v>
          </cell>
          <cell r="T12">
            <v>163</v>
          </cell>
          <cell r="U12">
            <v>168</v>
          </cell>
          <cell r="V12">
            <v>173</v>
          </cell>
          <cell r="W12">
            <v>177</v>
          </cell>
          <cell r="X12">
            <v>181</v>
          </cell>
          <cell r="Y12">
            <v>185</v>
          </cell>
          <cell r="Z12">
            <v>189</v>
          </cell>
          <cell r="AA12">
            <v>193</v>
          </cell>
          <cell r="AB12">
            <v>196</v>
          </cell>
          <cell r="AC12">
            <v>200</v>
          </cell>
          <cell r="AD12">
            <v>203</v>
          </cell>
        </row>
        <row r="13">
          <cell r="B13">
            <v>60</v>
          </cell>
          <cell r="F13">
            <v>32</v>
          </cell>
          <cell r="G13">
            <v>44</v>
          </cell>
          <cell r="H13">
            <v>53</v>
          </cell>
          <cell r="I13">
            <v>61</v>
          </cell>
          <cell r="J13">
            <v>69</v>
          </cell>
          <cell r="K13">
            <v>83</v>
          </cell>
          <cell r="L13">
            <v>95</v>
          </cell>
          <cell r="M13">
            <v>108</v>
          </cell>
          <cell r="N13">
            <v>118</v>
          </cell>
          <cell r="O13">
            <v>125</v>
          </cell>
          <cell r="P13">
            <v>131</v>
          </cell>
          <cell r="Q13">
            <v>137</v>
          </cell>
          <cell r="R13">
            <v>143</v>
          </cell>
          <cell r="S13">
            <v>148</v>
          </cell>
          <cell r="T13">
            <v>153</v>
          </cell>
          <cell r="U13">
            <v>158</v>
          </cell>
          <cell r="V13">
            <v>162</v>
          </cell>
          <cell r="W13">
            <v>166</v>
          </cell>
          <cell r="X13">
            <v>170</v>
          </cell>
          <cell r="Y13">
            <v>174</v>
          </cell>
          <cell r="Z13">
            <v>178</v>
          </cell>
          <cell r="AA13">
            <v>182</v>
          </cell>
          <cell r="AB13">
            <v>185</v>
          </cell>
          <cell r="AC13">
            <v>188</v>
          </cell>
          <cell r="AD13">
            <v>192</v>
          </cell>
        </row>
        <row r="14">
          <cell r="B14">
            <v>70</v>
          </cell>
          <cell r="F14">
            <v>25</v>
          </cell>
          <cell r="G14">
            <v>37</v>
          </cell>
          <cell r="H14">
            <v>46</v>
          </cell>
          <cell r="I14">
            <v>54</v>
          </cell>
          <cell r="J14">
            <v>61</v>
          </cell>
          <cell r="K14">
            <v>74</v>
          </cell>
          <cell r="L14">
            <v>86</v>
          </cell>
          <cell r="M14">
            <v>97</v>
          </cell>
          <cell r="N14">
            <v>109</v>
          </cell>
          <cell r="O14">
            <v>117</v>
          </cell>
          <cell r="P14">
            <v>123</v>
          </cell>
          <cell r="Q14">
            <v>129</v>
          </cell>
          <cell r="R14">
            <v>135</v>
          </cell>
          <cell r="S14">
            <v>140</v>
          </cell>
          <cell r="T14">
            <v>145</v>
          </cell>
          <cell r="U14">
            <v>149</v>
          </cell>
          <cell r="V14">
            <v>153</v>
          </cell>
          <cell r="W14">
            <v>157</v>
          </cell>
          <cell r="X14">
            <v>161</v>
          </cell>
          <cell r="Y14">
            <v>165</v>
          </cell>
          <cell r="Z14">
            <v>169</v>
          </cell>
          <cell r="AA14">
            <v>172</v>
          </cell>
          <cell r="AB14">
            <v>176</v>
          </cell>
          <cell r="AC14">
            <v>179</v>
          </cell>
          <cell r="AD14">
            <v>182</v>
          </cell>
        </row>
        <row r="15">
          <cell r="B15">
            <v>80</v>
          </cell>
          <cell r="G15">
            <v>30</v>
          </cell>
          <cell r="H15">
            <v>40</v>
          </cell>
          <cell r="I15">
            <v>47</v>
          </cell>
          <cell r="J15">
            <v>54</v>
          </cell>
          <cell r="K15">
            <v>67</v>
          </cell>
          <cell r="L15">
            <v>78</v>
          </cell>
          <cell r="M15">
            <v>89</v>
          </cell>
          <cell r="N15">
            <v>98</v>
          </cell>
          <cell r="O15">
            <v>109</v>
          </cell>
          <cell r="P15">
            <v>117</v>
          </cell>
          <cell r="Q15">
            <v>122</v>
          </cell>
          <cell r="R15">
            <v>127</v>
          </cell>
          <cell r="S15">
            <v>132</v>
          </cell>
          <cell r="T15">
            <v>137</v>
          </cell>
          <cell r="U15">
            <v>142</v>
          </cell>
          <cell r="V15">
            <v>146</v>
          </cell>
          <cell r="W15">
            <v>150</v>
          </cell>
          <cell r="X15">
            <v>153</v>
          </cell>
          <cell r="Y15">
            <v>157</v>
          </cell>
          <cell r="Z15">
            <v>161</v>
          </cell>
          <cell r="AA15">
            <v>164</v>
          </cell>
          <cell r="AB15">
            <v>167</v>
          </cell>
          <cell r="AC15">
            <v>171</v>
          </cell>
          <cell r="AD15">
            <v>174</v>
          </cell>
        </row>
        <row r="16">
          <cell r="B16">
            <v>90</v>
          </cell>
          <cell r="G16">
            <v>24</v>
          </cell>
          <cell r="H16">
            <v>34</v>
          </cell>
          <cell r="I16">
            <v>42</v>
          </cell>
          <cell r="J16">
            <v>49</v>
          </cell>
          <cell r="K16">
            <v>61</v>
          </cell>
          <cell r="L16">
            <v>72</v>
          </cell>
          <cell r="M16">
            <v>81</v>
          </cell>
          <cell r="N16">
            <v>91</v>
          </cell>
          <cell r="O16">
            <v>100</v>
          </cell>
          <cell r="P16">
            <v>109</v>
          </cell>
          <cell r="Q16">
            <v>116</v>
          </cell>
          <cell r="R16">
            <v>121</v>
          </cell>
          <cell r="S16">
            <v>126</v>
          </cell>
          <cell r="T16">
            <v>131</v>
          </cell>
          <cell r="U16">
            <v>135</v>
          </cell>
          <cell r="V16">
            <v>139</v>
          </cell>
          <cell r="W16">
            <v>143</v>
          </cell>
          <cell r="X16">
            <v>147</v>
          </cell>
          <cell r="Y16">
            <v>150</v>
          </cell>
          <cell r="Z16">
            <v>154</v>
          </cell>
          <cell r="AA16">
            <v>157</v>
          </cell>
          <cell r="AB16">
            <v>160</v>
          </cell>
          <cell r="AC16">
            <v>163</v>
          </cell>
          <cell r="AD16">
            <v>166</v>
          </cell>
        </row>
        <row r="17">
          <cell r="B17">
            <v>100</v>
          </cell>
          <cell r="H17">
            <v>28</v>
          </cell>
          <cell r="I17">
            <v>37</v>
          </cell>
          <cell r="J17">
            <v>44</v>
          </cell>
          <cell r="K17">
            <v>55</v>
          </cell>
          <cell r="L17">
            <v>66</v>
          </cell>
          <cell r="M17">
            <v>75</v>
          </cell>
          <cell r="N17">
            <v>84</v>
          </cell>
          <cell r="O17">
            <v>92</v>
          </cell>
          <cell r="P17">
            <v>100</v>
          </cell>
          <cell r="Q17">
            <v>109</v>
          </cell>
          <cell r="R17">
            <v>116</v>
          </cell>
          <cell r="S17">
            <v>120</v>
          </cell>
          <cell r="T17">
            <v>125</v>
          </cell>
          <cell r="U17">
            <v>129</v>
          </cell>
          <cell r="V17">
            <v>133</v>
          </cell>
          <cell r="W17">
            <v>137</v>
          </cell>
          <cell r="X17">
            <v>141</v>
          </cell>
          <cell r="Y17">
            <v>144</v>
          </cell>
          <cell r="Z17">
            <v>148</v>
          </cell>
          <cell r="AA17">
            <v>151</v>
          </cell>
          <cell r="AB17">
            <v>154</v>
          </cell>
          <cell r="AC17">
            <v>157</v>
          </cell>
          <cell r="AD17">
            <v>160</v>
          </cell>
        </row>
        <row r="18">
          <cell r="B18">
            <v>125</v>
          </cell>
          <cell r="I18">
            <v>25</v>
          </cell>
          <cell r="J18">
            <v>32</v>
          </cell>
          <cell r="K18">
            <v>44</v>
          </cell>
          <cell r="L18">
            <v>54</v>
          </cell>
          <cell r="M18">
            <v>63</v>
          </cell>
          <cell r="N18">
            <v>71</v>
          </cell>
          <cell r="O18">
            <v>78</v>
          </cell>
          <cell r="P18">
            <v>85</v>
          </cell>
          <cell r="Q18">
            <v>92</v>
          </cell>
          <cell r="R18">
            <v>99</v>
          </cell>
          <cell r="S18">
            <v>106</v>
          </cell>
          <cell r="T18">
            <v>113</v>
          </cell>
          <cell r="U18">
            <v>117</v>
          </cell>
          <cell r="V18">
            <v>121</v>
          </cell>
          <cell r="W18">
            <v>124</v>
          </cell>
          <cell r="X18">
            <v>128</v>
          </cell>
          <cell r="Y18">
            <v>131</v>
          </cell>
          <cell r="Z18">
            <v>134</v>
          </cell>
          <cell r="AA18">
            <v>137</v>
          </cell>
          <cell r="AB18">
            <v>140</v>
          </cell>
          <cell r="AC18">
            <v>143</v>
          </cell>
          <cell r="AD18">
            <v>146</v>
          </cell>
        </row>
        <row r="19">
          <cell r="B19">
            <v>150</v>
          </cell>
          <cell r="J19">
            <v>22</v>
          </cell>
          <cell r="K19">
            <v>35</v>
          </cell>
          <cell r="L19">
            <v>45</v>
          </cell>
          <cell r="M19">
            <v>53</v>
          </cell>
          <cell r="N19">
            <v>60</v>
          </cell>
          <cell r="O19">
            <v>67</v>
          </cell>
          <cell r="P19">
            <v>74</v>
          </cell>
          <cell r="Q19">
            <v>80</v>
          </cell>
          <cell r="R19">
            <v>86</v>
          </cell>
          <cell r="S19">
            <v>92</v>
          </cell>
          <cell r="T19">
            <v>98</v>
          </cell>
          <cell r="U19">
            <v>103</v>
          </cell>
          <cell r="V19">
            <v>110</v>
          </cell>
          <cell r="W19">
            <v>114</v>
          </cell>
          <cell r="X19">
            <v>118</v>
          </cell>
          <cell r="Y19">
            <v>121</v>
          </cell>
          <cell r="Z19">
            <v>124</v>
          </cell>
          <cell r="AA19">
            <v>127</v>
          </cell>
          <cell r="AB19">
            <v>130</v>
          </cell>
          <cell r="AC19">
            <v>133</v>
          </cell>
          <cell r="AD19">
            <v>135</v>
          </cell>
        </row>
        <row r="20">
          <cell r="B20">
            <v>175</v>
          </cell>
          <cell r="K20">
            <v>27</v>
          </cell>
          <cell r="L20">
            <v>37</v>
          </cell>
          <cell r="M20">
            <v>45</v>
          </cell>
          <cell r="N20">
            <v>52</v>
          </cell>
          <cell r="O20">
            <v>57</v>
          </cell>
          <cell r="P20">
            <v>60</v>
          </cell>
          <cell r="Q20">
            <v>71</v>
          </cell>
          <cell r="R20">
            <v>76</v>
          </cell>
          <cell r="S20">
            <v>82</v>
          </cell>
          <cell r="T20">
            <v>87</v>
          </cell>
          <cell r="U20">
            <v>92</v>
          </cell>
          <cell r="V20">
            <v>97</v>
          </cell>
          <cell r="W20">
            <v>102</v>
          </cell>
          <cell r="X20">
            <v>107</v>
          </cell>
          <cell r="Y20">
            <v>112</v>
          </cell>
          <cell r="Z20">
            <v>115</v>
          </cell>
          <cell r="AA20">
            <v>118</v>
          </cell>
          <cell r="AB20">
            <v>121</v>
          </cell>
          <cell r="AC20">
            <v>123</v>
          </cell>
          <cell r="AD20">
            <v>126</v>
          </cell>
        </row>
        <row r="21">
          <cell r="B21">
            <v>200</v>
          </cell>
          <cell r="L21">
            <v>30</v>
          </cell>
          <cell r="M21">
            <v>38</v>
          </cell>
          <cell r="N21">
            <v>45</v>
          </cell>
          <cell r="O21">
            <v>52</v>
          </cell>
          <cell r="P21">
            <v>58</v>
          </cell>
          <cell r="Q21">
            <v>63</v>
          </cell>
          <cell r="R21">
            <v>68</v>
          </cell>
          <cell r="S21">
            <v>73</v>
          </cell>
          <cell r="T21">
            <v>78</v>
          </cell>
          <cell r="U21">
            <v>83</v>
          </cell>
          <cell r="V21">
            <v>88</v>
          </cell>
          <cell r="W21">
            <v>92</v>
          </cell>
          <cell r="X21">
            <v>96</v>
          </cell>
          <cell r="Y21">
            <v>101</v>
          </cell>
          <cell r="Z21">
            <v>105</v>
          </cell>
          <cell r="AA21">
            <v>110</v>
          </cell>
          <cell r="AB21">
            <v>113</v>
          </cell>
          <cell r="AC21">
            <v>116</v>
          </cell>
          <cell r="AD21">
            <v>119</v>
          </cell>
        </row>
        <row r="22">
          <cell r="B22">
            <v>250</v>
          </cell>
          <cell r="M22">
            <v>26</v>
          </cell>
          <cell r="N22">
            <v>33</v>
          </cell>
          <cell r="O22">
            <v>40</v>
          </cell>
          <cell r="P22">
            <v>43</v>
          </cell>
          <cell r="Q22">
            <v>51</v>
          </cell>
          <cell r="R22">
            <v>53</v>
          </cell>
          <cell r="S22">
            <v>60</v>
          </cell>
          <cell r="T22">
            <v>65</v>
          </cell>
          <cell r="U22">
            <v>69</v>
          </cell>
          <cell r="V22">
            <v>73</v>
          </cell>
          <cell r="W22">
            <v>77</v>
          </cell>
          <cell r="X22">
            <v>81</v>
          </cell>
          <cell r="Y22">
            <v>85</v>
          </cell>
          <cell r="Z22">
            <v>88</v>
          </cell>
          <cell r="AA22">
            <v>92</v>
          </cell>
          <cell r="AB22">
            <v>95</v>
          </cell>
          <cell r="AC22">
            <v>99</v>
          </cell>
          <cell r="AD22">
            <v>102</v>
          </cell>
        </row>
        <row r="23">
          <cell r="B23">
            <v>300</v>
          </cell>
          <cell r="N23">
            <v>23</v>
          </cell>
          <cell r="O23">
            <v>30</v>
          </cell>
          <cell r="P23">
            <v>36</v>
          </cell>
          <cell r="Q23">
            <v>41</v>
          </cell>
          <cell r="R23">
            <v>46</v>
          </cell>
          <cell r="S23">
            <v>50</v>
          </cell>
          <cell r="T23">
            <v>54</v>
          </cell>
          <cell r="U23">
            <v>58</v>
          </cell>
          <cell r="V23">
            <v>62</v>
          </cell>
          <cell r="W23">
            <v>66</v>
          </cell>
          <cell r="X23">
            <v>69</v>
          </cell>
          <cell r="Y23">
            <v>73</v>
          </cell>
          <cell r="Z23">
            <v>76</v>
          </cell>
          <cell r="AA23">
            <v>79</v>
          </cell>
          <cell r="AB23">
            <v>83</v>
          </cell>
          <cell r="AC23">
            <v>86</v>
          </cell>
          <cell r="AD23">
            <v>89</v>
          </cell>
        </row>
        <row r="24">
          <cell r="B24">
            <v>350</v>
          </cell>
          <cell r="O24">
            <v>21</v>
          </cell>
          <cell r="P24">
            <v>27</v>
          </cell>
          <cell r="Q24">
            <v>33</v>
          </cell>
          <cell r="R24">
            <v>38</v>
          </cell>
          <cell r="S24">
            <v>42</v>
          </cell>
          <cell r="T24">
            <v>46</v>
          </cell>
          <cell r="U24">
            <v>50</v>
          </cell>
          <cell r="V24">
            <v>53</v>
          </cell>
          <cell r="W24">
            <v>57</v>
          </cell>
          <cell r="X24">
            <v>60</v>
          </cell>
          <cell r="Y24">
            <v>63</v>
          </cell>
          <cell r="Z24">
            <v>67</v>
          </cell>
          <cell r="AA24">
            <v>70</v>
          </cell>
          <cell r="AB24">
            <v>73</v>
          </cell>
          <cell r="AC24">
            <v>75</v>
          </cell>
          <cell r="AD24">
            <v>78</v>
          </cell>
        </row>
        <row r="25">
          <cell r="B25">
            <v>400</v>
          </cell>
          <cell r="Q25">
            <v>25</v>
          </cell>
          <cell r="R25">
            <v>30</v>
          </cell>
          <cell r="S25">
            <v>35</v>
          </cell>
          <cell r="T25">
            <v>39</v>
          </cell>
          <cell r="U25">
            <v>43</v>
          </cell>
          <cell r="V25">
            <v>46</v>
          </cell>
          <cell r="W25">
            <v>50</v>
          </cell>
          <cell r="X25">
            <v>53</v>
          </cell>
          <cell r="Y25">
            <v>56</v>
          </cell>
          <cell r="Z25">
            <v>59</v>
          </cell>
          <cell r="AA25">
            <v>60</v>
          </cell>
          <cell r="AB25">
            <v>64</v>
          </cell>
          <cell r="AC25">
            <v>67</v>
          </cell>
          <cell r="AD25">
            <v>70</v>
          </cell>
        </row>
        <row r="26">
          <cell r="B26">
            <v>450</v>
          </cell>
          <cell r="R26">
            <v>23</v>
          </cell>
          <cell r="S26">
            <v>28</v>
          </cell>
          <cell r="T26">
            <v>32</v>
          </cell>
          <cell r="U26">
            <v>36</v>
          </cell>
          <cell r="V26">
            <v>40</v>
          </cell>
          <cell r="W26">
            <v>43</v>
          </cell>
          <cell r="X26">
            <v>46</v>
          </cell>
          <cell r="Y26">
            <v>49</v>
          </cell>
          <cell r="Z26">
            <v>52</v>
          </cell>
          <cell r="AA26">
            <v>55</v>
          </cell>
          <cell r="AB26">
            <v>58</v>
          </cell>
          <cell r="AC26">
            <v>60</v>
          </cell>
          <cell r="AD26">
            <v>63</v>
          </cell>
        </row>
        <row r="27">
          <cell r="B27">
            <v>500</v>
          </cell>
          <cell r="S27">
            <v>22</v>
          </cell>
          <cell r="T27">
            <v>26</v>
          </cell>
          <cell r="U27">
            <v>30</v>
          </cell>
          <cell r="V27">
            <v>34</v>
          </cell>
          <cell r="W27">
            <v>38</v>
          </cell>
          <cell r="X27">
            <v>41</v>
          </cell>
          <cell r="Y27">
            <v>44</v>
          </cell>
          <cell r="Z27">
            <v>46</v>
          </cell>
          <cell r="AA27">
            <v>49</v>
          </cell>
          <cell r="AB27">
            <v>52</v>
          </cell>
          <cell r="AC27">
            <v>54</v>
          </cell>
          <cell r="AD27">
            <v>57</v>
          </cell>
        </row>
        <row r="28">
          <cell r="B28">
            <v>550</v>
          </cell>
          <cell r="T28">
            <v>20</v>
          </cell>
          <cell r="U28">
            <v>25</v>
          </cell>
          <cell r="V28">
            <v>20</v>
          </cell>
          <cell r="W28">
            <v>32</v>
          </cell>
          <cell r="X28">
            <v>36</v>
          </cell>
          <cell r="Y28">
            <v>39</v>
          </cell>
          <cell r="Z28">
            <v>41</v>
          </cell>
          <cell r="AA28">
            <v>44</v>
          </cell>
          <cell r="AB28">
            <v>46</v>
          </cell>
          <cell r="AC28">
            <v>49</v>
          </cell>
          <cell r="AD28">
            <v>51</v>
          </cell>
        </row>
        <row r="29">
          <cell r="B29">
            <v>600</v>
          </cell>
          <cell r="V29">
            <v>23</v>
          </cell>
          <cell r="W29">
            <v>27</v>
          </cell>
          <cell r="X29">
            <v>30</v>
          </cell>
          <cell r="Y29">
            <v>34</v>
          </cell>
          <cell r="Z29">
            <v>37</v>
          </cell>
          <cell r="AA29">
            <v>39</v>
          </cell>
          <cell r="AB29">
            <v>42</v>
          </cell>
          <cell r="AC29">
            <v>44</v>
          </cell>
          <cell r="AD29">
            <v>46</v>
          </cell>
        </row>
        <row r="30">
          <cell r="B30">
            <v>650</v>
          </cell>
          <cell r="W30">
            <v>22</v>
          </cell>
          <cell r="X30">
            <v>26</v>
          </cell>
          <cell r="Y30">
            <v>29</v>
          </cell>
          <cell r="Z30">
            <v>32</v>
          </cell>
          <cell r="AA30">
            <v>35</v>
          </cell>
          <cell r="AB30">
            <v>38</v>
          </cell>
          <cell r="AC30">
            <v>40</v>
          </cell>
          <cell r="AD30">
            <v>42</v>
          </cell>
        </row>
        <row r="31">
          <cell r="B31">
            <v>700</v>
          </cell>
          <cell r="X31">
            <v>22</v>
          </cell>
          <cell r="Y31">
            <v>25</v>
          </cell>
          <cell r="Z31">
            <v>28</v>
          </cell>
          <cell r="AA31">
            <v>30</v>
          </cell>
          <cell r="AB31">
            <v>33</v>
          </cell>
          <cell r="AC31">
            <v>36</v>
          </cell>
          <cell r="AD31">
            <v>38</v>
          </cell>
        </row>
        <row r="32">
          <cell r="B32">
            <v>750</v>
          </cell>
          <cell r="Y32">
            <v>20</v>
          </cell>
          <cell r="Z32">
            <v>24</v>
          </cell>
          <cell r="AA32">
            <v>27</v>
          </cell>
          <cell r="AB32">
            <v>29</v>
          </cell>
          <cell r="AC32">
            <v>32</v>
          </cell>
          <cell r="AD32">
            <v>34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6"/>
  <sheetViews>
    <sheetView tabSelected="1" topLeftCell="B1" zoomScale="93" zoomScaleNormal="93" zoomScalePageLayoutView="93" workbookViewId="0">
      <selection activeCell="K19" sqref="K19"/>
    </sheetView>
  </sheetViews>
  <sheetFormatPr baseColWidth="10" defaultRowHeight="15.75" x14ac:dyDescent="0.25"/>
  <cols>
    <col min="1" max="1" width="4.25" customWidth="1"/>
    <col min="2" max="2" width="15.5" style="3" customWidth="1"/>
    <col min="3" max="3" width="13.875" bestFit="1" customWidth="1"/>
    <col min="5" max="5" width="13.625" customWidth="1"/>
  </cols>
  <sheetData>
    <row r="1" spans="2:7" ht="20.25" x14ac:dyDescent="0.3">
      <c r="B1" s="2" t="s">
        <v>11</v>
      </c>
    </row>
    <row r="2" spans="2:7" ht="16.5" thickBot="1" x14ac:dyDescent="0.3"/>
    <row r="3" spans="2:7" ht="18" x14ac:dyDescent="0.25">
      <c r="B3" s="54" t="s">
        <v>12</v>
      </c>
      <c r="C3" s="55"/>
      <c r="D3" s="55"/>
      <c r="E3" s="55"/>
      <c r="F3" s="55"/>
      <c r="G3" s="56"/>
    </row>
    <row r="4" spans="2:7" x14ac:dyDescent="0.25">
      <c r="B4" s="23" t="s">
        <v>5</v>
      </c>
      <c r="C4" s="25">
        <v>100000</v>
      </c>
      <c r="D4" s="4" t="s">
        <v>7</v>
      </c>
      <c r="E4" s="4" t="s">
        <v>3</v>
      </c>
      <c r="F4" s="4">
        <v>8315</v>
      </c>
      <c r="G4" s="17" t="s">
        <v>35</v>
      </c>
    </row>
    <row r="5" spans="2:7" x14ac:dyDescent="0.25">
      <c r="B5" s="23" t="s">
        <v>1</v>
      </c>
      <c r="C5" s="26">
        <v>50</v>
      </c>
      <c r="D5" s="4" t="s">
        <v>14</v>
      </c>
      <c r="E5" s="4" t="s">
        <v>36</v>
      </c>
      <c r="F5" s="4">
        <v>23.65</v>
      </c>
      <c r="G5" s="17" t="s">
        <v>6</v>
      </c>
    </row>
    <row r="6" spans="2:7" x14ac:dyDescent="0.25">
      <c r="B6" s="23" t="s">
        <v>2</v>
      </c>
      <c r="C6" s="26">
        <v>65</v>
      </c>
      <c r="D6" s="4" t="s">
        <v>14</v>
      </c>
      <c r="E6" s="4"/>
      <c r="F6" s="4"/>
      <c r="G6" s="17"/>
    </row>
    <row r="7" spans="2:7" x14ac:dyDescent="0.25">
      <c r="B7" s="23" t="s">
        <v>13</v>
      </c>
      <c r="C7" s="25">
        <v>35</v>
      </c>
      <c r="D7" s="4" t="s">
        <v>8</v>
      </c>
      <c r="E7" s="4"/>
      <c r="F7" s="4"/>
      <c r="G7" s="17"/>
    </row>
    <row r="8" spans="2:7" x14ac:dyDescent="0.25">
      <c r="B8" s="23" t="s">
        <v>15</v>
      </c>
      <c r="C8" s="25">
        <v>45</v>
      </c>
      <c r="D8" s="4" t="s">
        <v>8</v>
      </c>
      <c r="E8" s="4"/>
      <c r="F8" s="4"/>
      <c r="G8" s="17"/>
    </row>
    <row r="9" spans="2:7" x14ac:dyDescent="0.25">
      <c r="B9" s="23" t="s">
        <v>0</v>
      </c>
      <c r="C9" s="25">
        <v>18.100000000000001</v>
      </c>
      <c r="D9" s="4"/>
      <c r="E9" s="4"/>
      <c r="F9" s="4"/>
      <c r="G9" s="17"/>
    </row>
    <row r="10" spans="2:7" x14ac:dyDescent="0.25">
      <c r="B10" s="23" t="s">
        <v>22</v>
      </c>
      <c r="C10" s="25">
        <v>1.2450000000000001</v>
      </c>
      <c r="D10" s="4"/>
      <c r="E10" s="4"/>
      <c r="F10" s="4"/>
      <c r="G10" s="17"/>
    </row>
    <row r="11" spans="2:7" x14ac:dyDescent="0.25">
      <c r="B11" s="23" t="s">
        <v>34</v>
      </c>
      <c r="C11" s="25">
        <v>0.89500000000000002</v>
      </c>
      <c r="D11" s="4"/>
      <c r="E11" s="4"/>
      <c r="F11" s="4"/>
      <c r="G11" s="17"/>
    </row>
    <row r="12" spans="2:7" ht="16.5" thickBot="1" x14ac:dyDescent="0.3">
      <c r="B12" s="24" t="s">
        <v>29</v>
      </c>
      <c r="C12" s="27">
        <v>0.82</v>
      </c>
      <c r="D12" s="18"/>
      <c r="E12" s="18"/>
      <c r="F12" s="18"/>
      <c r="G12" s="19"/>
    </row>
    <row r="13" spans="2:7" ht="16.5" thickBot="1" x14ac:dyDescent="0.3"/>
    <row r="14" spans="2:7" ht="18" x14ac:dyDescent="0.25">
      <c r="B14" s="57" t="s">
        <v>17</v>
      </c>
      <c r="C14" s="58"/>
      <c r="D14" s="58"/>
      <c r="E14" s="58"/>
      <c r="F14" s="58"/>
      <c r="G14" s="59"/>
    </row>
    <row r="15" spans="2:7" x14ac:dyDescent="0.25">
      <c r="B15" s="16"/>
      <c r="C15" s="4"/>
      <c r="D15" s="4"/>
      <c r="E15" s="4"/>
      <c r="F15" s="9"/>
      <c r="G15" s="17"/>
    </row>
    <row r="16" spans="2:7" x14ac:dyDescent="0.25">
      <c r="B16" s="16" t="s">
        <v>16</v>
      </c>
      <c r="C16" s="6">
        <f>+(1.013+C6)/(1.013+C5)</f>
        <v>1.294042694999314</v>
      </c>
      <c r="D16" s="4"/>
      <c r="E16" s="4" t="s">
        <v>52</v>
      </c>
      <c r="F16" s="9" t="str">
        <f>+IF(C16&gt;4,"r &gt; 4","OK")</f>
        <v>OK</v>
      </c>
      <c r="G16" s="17"/>
    </row>
    <row r="17" spans="2:11" x14ac:dyDescent="0.25">
      <c r="B17" s="16" t="s">
        <v>26</v>
      </c>
      <c r="C17" s="6">
        <f>+C16^0.5</f>
        <v>1.1375599742428151</v>
      </c>
      <c r="D17" s="4"/>
      <c r="E17" s="4" t="s">
        <v>24</v>
      </c>
      <c r="F17" s="9" t="str">
        <f>+IF(C17&gt;4,"r &gt; 4",IF(F16="OK","","OK"))</f>
        <v/>
      </c>
      <c r="G17" s="17"/>
      <c r="K17" s="1"/>
    </row>
    <row r="18" spans="2:11" x14ac:dyDescent="0.25">
      <c r="B18" s="16" t="s">
        <v>26</v>
      </c>
      <c r="C18" s="6">
        <f>+C16^0.333</f>
        <v>1.0896295829307472</v>
      </c>
      <c r="D18" s="4"/>
      <c r="E18" s="4" t="s">
        <v>25</v>
      </c>
      <c r="F18" s="9" t="str">
        <f>+IF(C18&gt;4,"r &gt; 4",IF(F17="OK","",IF(F16="OK","","OK")))</f>
        <v/>
      </c>
      <c r="G18" s="17"/>
      <c r="K18" s="1"/>
    </row>
    <row r="19" spans="2:11" x14ac:dyDescent="0.25">
      <c r="B19" s="16"/>
      <c r="C19" s="4"/>
      <c r="D19" s="4"/>
      <c r="E19" s="4"/>
      <c r="F19" s="9"/>
      <c r="G19" s="17"/>
    </row>
    <row r="20" spans="2:11" x14ac:dyDescent="0.25">
      <c r="B20" s="16" t="s">
        <v>53</v>
      </c>
      <c r="C20" s="5">
        <f>+(273.15+C$7)*C16^((C$10-1)/C$10)-273.15</f>
        <v>51.034479491369211</v>
      </c>
      <c r="D20" s="4" t="s">
        <v>8</v>
      </c>
      <c r="E20" s="4" t="str">
        <f>+IF(C20&gt;150,"mayor a 150ºC", "OK")</f>
        <v>OK</v>
      </c>
      <c r="F20" s="9"/>
      <c r="G20" s="17"/>
    </row>
    <row r="21" spans="2:11" x14ac:dyDescent="0.25">
      <c r="B21" s="16" t="s">
        <v>18</v>
      </c>
      <c r="C21" s="5">
        <f>+(273.15+C$8)*C17^((C$10-1)/C$10)-273.15</f>
        <v>53.172448524112895</v>
      </c>
      <c r="D21" s="4" t="s">
        <v>8</v>
      </c>
      <c r="E21" s="4" t="str">
        <f t="shared" ref="E21:E22" si="0">+IF(C21&gt;150,"mayor a 150ºC", "OK")</f>
        <v>OK</v>
      </c>
      <c r="F21" s="9"/>
      <c r="G21" s="17"/>
    </row>
    <row r="22" spans="2:11" x14ac:dyDescent="0.25">
      <c r="B22" s="16" t="s">
        <v>19</v>
      </c>
      <c r="C22" s="5">
        <f>+(273.15+C$8)*C18^((C$10-1)/C$10)-273.15</f>
        <v>50.419764759317161</v>
      </c>
      <c r="D22" s="4" t="s">
        <v>8</v>
      </c>
      <c r="E22" s="4" t="str">
        <f t="shared" si="0"/>
        <v>OK</v>
      </c>
      <c r="F22" s="9"/>
      <c r="G22" s="17"/>
    </row>
    <row r="23" spans="2:11" x14ac:dyDescent="0.25">
      <c r="B23" s="16"/>
      <c r="C23" s="4"/>
      <c r="D23" s="4"/>
      <c r="E23" s="4"/>
      <c r="F23" s="9"/>
      <c r="G23" s="17"/>
    </row>
    <row r="24" spans="2:11" x14ac:dyDescent="0.25">
      <c r="B24" s="16" t="s">
        <v>20</v>
      </c>
      <c r="C24" s="4">
        <f>+IF(AND(F16="OK",E20="OK"),1,IF(AND(F17="OK",E21="OK"),2,IF(AND(F18="OK",E22="OK"),3,"")))</f>
        <v>1</v>
      </c>
      <c r="D24" s="4"/>
      <c r="E24" s="4"/>
      <c r="F24" s="9"/>
      <c r="G24" s="17"/>
    </row>
    <row r="25" spans="2:11" ht="16.5" thickBot="1" x14ac:dyDescent="0.3">
      <c r="B25" s="52" t="s">
        <v>26</v>
      </c>
      <c r="C25" s="53">
        <f>+IF(C24=1,C16,IF(C24=2,C17,IF(C24=3,C18)))</f>
        <v>1.294042694999314</v>
      </c>
      <c r="D25" s="18"/>
      <c r="E25" s="18"/>
      <c r="F25" s="22"/>
      <c r="G25" s="19"/>
    </row>
    <row r="26" spans="2:11" ht="16.5" thickBot="1" x14ac:dyDescent="0.3"/>
    <row r="27" spans="2:11" ht="18" x14ac:dyDescent="0.25">
      <c r="B27" s="54" t="s">
        <v>21</v>
      </c>
      <c r="C27" s="55"/>
      <c r="D27" s="55"/>
      <c r="E27" s="55"/>
      <c r="F27" s="55"/>
      <c r="G27" s="56"/>
    </row>
    <row r="28" spans="2:11" x14ac:dyDescent="0.25">
      <c r="B28" s="16"/>
      <c r="C28" s="4"/>
      <c r="D28" s="4"/>
      <c r="E28" s="4"/>
      <c r="F28" s="4"/>
      <c r="G28" s="17"/>
    </row>
    <row r="29" spans="2:11" x14ac:dyDescent="0.25">
      <c r="B29" s="16" t="s">
        <v>9</v>
      </c>
      <c r="C29" s="8">
        <f>+(C10-1)/C10</f>
        <v>0.19678714859437757</v>
      </c>
      <c r="D29" s="4"/>
      <c r="E29" s="4"/>
      <c r="F29" s="4"/>
      <c r="G29" s="17"/>
    </row>
    <row r="30" spans="2:11" x14ac:dyDescent="0.25">
      <c r="B30" s="16" t="s">
        <v>4</v>
      </c>
      <c r="C30" s="6">
        <f>+C4/F5*C9/24/3600</f>
        <v>0.88579594393547911</v>
      </c>
      <c r="D30" s="4" t="s">
        <v>23</v>
      </c>
      <c r="E30" s="4"/>
      <c r="F30" s="4"/>
      <c r="G30" s="17"/>
    </row>
    <row r="31" spans="2:11" x14ac:dyDescent="0.25">
      <c r="B31" s="16" t="s">
        <v>27</v>
      </c>
      <c r="C31" s="7">
        <f>+C$30*F$4/C$9*C$11*(273.15+C7)/C$29*(C$25^C$29-1)/1000</f>
        <v>29.675533468498017</v>
      </c>
      <c r="D31" s="4" t="s">
        <v>10</v>
      </c>
      <c r="E31" s="4"/>
      <c r="F31" s="4"/>
      <c r="G31" s="17"/>
    </row>
    <row r="32" spans="2:11" x14ac:dyDescent="0.25">
      <c r="B32" s="16" t="s">
        <v>28</v>
      </c>
      <c r="C32" s="7">
        <f>IF(C24&gt;1,+C$30*F$4/C$9*C$11*(273.15+C8)/C$29*(C$25^C$29-1)/1000,0)</f>
        <v>0</v>
      </c>
      <c r="D32" s="4" t="s">
        <v>10</v>
      </c>
      <c r="E32" s="4"/>
      <c r="F32" s="4"/>
      <c r="G32" s="17"/>
    </row>
    <row r="33" spans="2:7" x14ac:dyDescent="0.25">
      <c r="B33" s="16" t="s">
        <v>30</v>
      </c>
      <c r="C33" s="7">
        <f>IF(C24&gt;2,+C$30*F$4/C$9*C$11*(273.15+C8)/C$29*(C$25^C$29-1)/1000,0)</f>
        <v>0</v>
      </c>
      <c r="D33" s="4" t="s">
        <v>10</v>
      </c>
      <c r="E33" s="4"/>
      <c r="F33" s="4"/>
      <c r="G33" s="17"/>
    </row>
    <row r="34" spans="2:7" x14ac:dyDescent="0.25">
      <c r="B34" s="16"/>
      <c r="C34" s="4"/>
      <c r="D34" s="4"/>
      <c r="E34" s="4"/>
      <c r="F34" s="4"/>
      <c r="G34" s="17"/>
    </row>
    <row r="35" spans="2:7" ht="16.5" thickBot="1" x14ac:dyDescent="0.3">
      <c r="B35" s="20" t="s">
        <v>31</v>
      </c>
      <c r="C35" s="10">
        <f>+C31+C32+C33</f>
        <v>29.675533468498017</v>
      </c>
      <c r="D35" s="11" t="s">
        <v>10</v>
      </c>
      <c r="E35" s="11"/>
      <c r="F35" s="11"/>
      <c r="G35" s="17"/>
    </row>
    <row r="36" spans="2:7" ht="16.5" thickBot="1" x14ac:dyDescent="0.3">
      <c r="B36" s="12" t="s">
        <v>32</v>
      </c>
      <c r="C36" s="13">
        <f>+C35/C12</f>
        <v>36.189674961582952</v>
      </c>
      <c r="D36" s="14" t="s">
        <v>10</v>
      </c>
      <c r="E36" s="13">
        <f>+C36/0.746</f>
        <v>48.511628634829698</v>
      </c>
      <c r="F36" s="15" t="s">
        <v>33</v>
      </c>
      <c r="G36" s="21"/>
    </row>
  </sheetData>
  <sheetProtection algorithmName="SHA-512" hashValue="0N28Q2Bkglap8ZtFcQL2+Dvzy0QGHxuRB9DvCOXtB+yoYo0pl2QEbyOtflCUANuNL492w3Sxbe2hDA5ENd2GOQ==" saltValue="wpnkz6hAXR4616x3I8DsGg==" spinCount="100000" sheet="1" formatCells="0" formatColumns="0" formatRows="0" insertColumns="0" insertRows="0"/>
  <mergeCells count="3">
    <mergeCell ref="B3:G3"/>
    <mergeCell ref="B14:G14"/>
    <mergeCell ref="B27:G27"/>
  </mergeCells>
  <phoneticPr fontId="6" type="noConversion"/>
  <conditionalFormatting sqref="E20:E22">
    <cfRule type="cellIs" dxfId="1" priority="1" operator="equal">
      <formula>"OK"</formula>
    </cfRule>
  </conditionalFormatting>
  <conditionalFormatting sqref="F16:F18">
    <cfRule type="cellIs" dxfId="0" priority="2" operator="equal">
      <formula>"OK"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774B6-3082-4515-817B-A85E7E868E1F}">
  <sheetPr>
    <pageSetUpPr fitToPage="1"/>
  </sheetPr>
  <dimension ref="A1:AE34"/>
  <sheetViews>
    <sheetView showZeros="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AE1"/>
    </sheetView>
  </sheetViews>
  <sheetFormatPr baseColWidth="10" defaultColWidth="6.125" defaultRowHeight="12.75" x14ac:dyDescent="0.2"/>
  <cols>
    <col min="1" max="1" width="3" style="28" customWidth="1"/>
    <col min="2" max="2" width="4.125" style="28" bestFit="1" customWidth="1"/>
    <col min="3" max="30" width="4.375" style="28" customWidth="1"/>
    <col min="31" max="31" width="3" style="28" customWidth="1"/>
    <col min="32" max="32" width="6.125" style="28" customWidth="1"/>
    <col min="33" max="33" width="8" style="28" customWidth="1"/>
    <col min="34" max="256" width="6.125" style="28"/>
    <col min="257" max="257" width="3" style="28" customWidth="1"/>
    <col min="258" max="258" width="4.125" style="28" bestFit="1" customWidth="1"/>
    <col min="259" max="286" width="4.375" style="28" customWidth="1"/>
    <col min="287" max="287" width="3" style="28" customWidth="1"/>
    <col min="288" max="288" width="6.125" style="28"/>
    <col min="289" max="289" width="8" style="28" customWidth="1"/>
    <col min="290" max="512" width="6.125" style="28"/>
    <col min="513" max="513" width="3" style="28" customWidth="1"/>
    <col min="514" max="514" width="4.125" style="28" bestFit="1" customWidth="1"/>
    <col min="515" max="542" width="4.375" style="28" customWidth="1"/>
    <col min="543" max="543" width="3" style="28" customWidth="1"/>
    <col min="544" max="544" width="6.125" style="28"/>
    <col min="545" max="545" width="8" style="28" customWidth="1"/>
    <col min="546" max="768" width="6.125" style="28"/>
    <col min="769" max="769" width="3" style="28" customWidth="1"/>
    <col min="770" max="770" width="4.125" style="28" bestFit="1" customWidth="1"/>
    <col min="771" max="798" width="4.375" style="28" customWidth="1"/>
    <col min="799" max="799" width="3" style="28" customWidth="1"/>
    <col min="800" max="800" width="6.125" style="28"/>
    <col min="801" max="801" width="8" style="28" customWidth="1"/>
    <col min="802" max="1024" width="6.125" style="28"/>
    <col min="1025" max="1025" width="3" style="28" customWidth="1"/>
    <col min="1026" max="1026" width="4.125" style="28" bestFit="1" customWidth="1"/>
    <col min="1027" max="1054" width="4.375" style="28" customWidth="1"/>
    <col min="1055" max="1055" width="3" style="28" customWidth="1"/>
    <col min="1056" max="1056" width="6.125" style="28"/>
    <col min="1057" max="1057" width="8" style="28" customWidth="1"/>
    <col min="1058" max="1280" width="6.125" style="28"/>
    <col min="1281" max="1281" width="3" style="28" customWidth="1"/>
    <col min="1282" max="1282" width="4.125" style="28" bestFit="1" customWidth="1"/>
    <col min="1283" max="1310" width="4.375" style="28" customWidth="1"/>
    <col min="1311" max="1311" width="3" style="28" customWidth="1"/>
    <col min="1312" max="1312" width="6.125" style="28"/>
    <col min="1313" max="1313" width="8" style="28" customWidth="1"/>
    <col min="1314" max="1536" width="6.125" style="28"/>
    <col min="1537" max="1537" width="3" style="28" customWidth="1"/>
    <col min="1538" max="1538" width="4.125" style="28" bestFit="1" customWidth="1"/>
    <col min="1539" max="1566" width="4.375" style="28" customWidth="1"/>
    <col min="1567" max="1567" width="3" style="28" customWidth="1"/>
    <col min="1568" max="1568" width="6.125" style="28"/>
    <col min="1569" max="1569" width="8" style="28" customWidth="1"/>
    <col min="1570" max="1792" width="6.125" style="28"/>
    <col min="1793" max="1793" width="3" style="28" customWidth="1"/>
    <col min="1794" max="1794" width="4.125" style="28" bestFit="1" customWidth="1"/>
    <col min="1795" max="1822" width="4.375" style="28" customWidth="1"/>
    <col min="1823" max="1823" width="3" style="28" customWidth="1"/>
    <col min="1824" max="1824" width="6.125" style="28"/>
    <col min="1825" max="1825" width="8" style="28" customWidth="1"/>
    <col min="1826" max="2048" width="6.125" style="28"/>
    <col min="2049" max="2049" width="3" style="28" customWidth="1"/>
    <col min="2050" max="2050" width="4.125" style="28" bestFit="1" customWidth="1"/>
    <col min="2051" max="2078" width="4.375" style="28" customWidth="1"/>
    <col min="2079" max="2079" width="3" style="28" customWidth="1"/>
    <col min="2080" max="2080" width="6.125" style="28"/>
    <col min="2081" max="2081" width="8" style="28" customWidth="1"/>
    <col min="2082" max="2304" width="6.125" style="28"/>
    <col min="2305" max="2305" width="3" style="28" customWidth="1"/>
    <col min="2306" max="2306" width="4.125" style="28" bestFit="1" customWidth="1"/>
    <col min="2307" max="2334" width="4.375" style="28" customWidth="1"/>
    <col min="2335" max="2335" width="3" style="28" customWidth="1"/>
    <col min="2336" max="2336" width="6.125" style="28"/>
    <col min="2337" max="2337" width="8" style="28" customWidth="1"/>
    <col min="2338" max="2560" width="6.125" style="28"/>
    <col min="2561" max="2561" width="3" style="28" customWidth="1"/>
    <col min="2562" max="2562" width="4.125" style="28" bestFit="1" customWidth="1"/>
    <col min="2563" max="2590" width="4.375" style="28" customWidth="1"/>
    <col min="2591" max="2591" width="3" style="28" customWidth="1"/>
    <col min="2592" max="2592" width="6.125" style="28"/>
    <col min="2593" max="2593" width="8" style="28" customWidth="1"/>
    <col min="2594" max="2816" width="6.125" style="28"/>
    <col min="2817" max="2817" width="3" style="28" customWidth="1"/>
    <col min="2818" max="2818" width="4.125" style="28" bestFit="1" customWidth="1"/>
    <col min="2819" max="2846" width="4.375" style="28" customWidth="1"/>
    <col min="2847" max="2847" width="3" style="28" customWidth="1"/>
    <col min="2848" max="2848" width="6.125" style="28"/>
    <col min="2849" max="2849" width="8" style="28" customWidth="1"/>
    <col min="2850" max="3072" width="6.125" style="28"/>
    <col min="3073" max="3073" width="3" style="28" customWidth="1"/>
    <col min="3074" max="3074" width="4.125" style="28" bestFit="1" customWidth="1"/>
    <col min="3075" max="3102" width="4.375" style="28" customWidth="1"/>
    <col min="3103" max="3103" width="3" style="28" customWidth="1"/>
    <col min="3104" max="3104" width="6.125" style="28"/>
    <col min="3105" max="3105" width="8" style="28" customWidth="1"/>
    <col min="3106" max="3328" width="6.125" style="28"/>
    <col min="3329" max="3329" width="3" style="28" customWidth="1"/>
    <col min="3330" max="3330" width="4.125" style="28" bestFit="1" customWidth="1"/>
    <col min="3331" max="3358" width="4.375" style="28" customWidth="1"/>
    <col min="3359" max="3359" width="3" style="28" customWidth="1"/>
    <col min="3360" max="3360" width="6.125" style="28"/>
    <col min="3361" max="3361" width="8" style="28" customWidth="1"/>
    <col min="3362" max="3584" width="6.125" style="28"/>
    <col min="3585" max="3585" width="3" style="28" customWidth="1"/>
    <col min="3586" max="3586" width="4.125" style="28" bestFit="1" customWidth="1"/>
    <col min="3587" max="3614" width="4.375" style="28" customWidth="1"/>
    <col min="3615" max="3615" width="3" style="28" customWidth="1"/>
    <col min="3616" max="3616" width="6.125" style="28"/>
    <col min="3617" max="3617" width="8" style="28" customWidth="1"/>
    <col min="3618" max="3840" width="6.125" style="28"/>
    <col min="3841" max="3841" width="3" style="28" customWidth="1"/>
    <col min="3842" max="3842" width="4.125" style="28" bestFit="1" customWidth="1"/>
    <col min="3843" max="3870" width="4.375" style="28" customWidth="1"/>
    <col min="3871" max="3871" width="3" style="28" customWidth="1"/>
    <col min="3872" max="3872" width="6.125" style="28"/>
    <col min="3873" max="3873" width="8" style="28" customWidth="1"/>
    <col min="3874" max="4096" width="6.125" style="28"/>
    <col min="4097" max="4097" width="3" style="28" customWidth="1"/>
    <col min="4098" max="4098" width="4.125" style="28" bestFit="1" customWidth="1"/>
    <col min="4099" max="4126" width="4.375" style="28" customWidth="1"/>
    <col min="4127" max="4127" width="3" style="28" customWidth="1"/>
    <col min="4128" max="4128" width="6.125" style="28"/>
    <col min="4129" max="4129" width="8" style="28" customWidth="1"/>
    <col min="4130" max="4352" width="6.125" style="28"/>
    <col min="4353" max="4353" width="3" style="28" customWidth="1"/>
    <col min="4354" max="4354" width="4.125" style="28" bestFit="1" customWidth="1"/>
    <col min="4355" max="4382" width="4.375" style="28" customWidth="1"/>
    <col min="4383" max="4383" width="3" style="28" customWidth="1"/>
    <col min="4384" max="4384" width="6.125" style="28"/>
    <col min="4385" max="4385" width="8" style="28" customWidth="1"/>
    <col min="4386" max="4608" width="6.125" style="28"/>
    <col min="4609" max="4609" width="3" style="28" customWidth="1"/>
    <col min="4610" max="4610" width="4.125" style="28" bestFit="1" customWidth="1"/>
    <col min="4611" max="4638" width="4.375" style="28" customWidth="1"/>
    <col min="4639" max="4639" width="3" style="28" customWidth="1"/>
    <col min="4640" max="4640" width="6.125" style="28"/>
    <col min="4641" max="4641" width="8" style="28" customWidth="1"/>
    <col min="4642" max="4864" width="6.125" style="28"/>
    <col min="4865" max="4865" width="3" style="28" customWidth="1"/>
    <col min="4866" max="4866" width="4.125" style="28" bestFit="1" customWidth="1"/>
    <col min="4867" max="4894" width="4.375" style="28" customWidth="1"/>
    <col min="4895" max="4895" width="3" style="28" customWidth="1"/>
    <col min="4896" max="4896" width="6.125" style="28"/>
    <col min="4897" max="4897" width="8" style="28" customWidth="1"/>
    <col min="4898" max="5120" width="6.125" style="28"/>
    <col min="5121" max="5121" width="3" style="28" customWidth="1"/>
    <col min="5122" max="5122" width="4.125" style="28" bestFit="1" customWidth="1"/>
    <col min="5123" max="5150" width="4.375" style="28" customWidth="1"/>
    <col min="5151" max="5151" width="3" style="28" customWidth="1"/>
    <col min="5152" max="5152" width="6.125" style="28"/>
    <col min="5153" max="5153" width="8" style="28" customWidth="1"/>
    <col min="5154" max="5376" width="6.125" style="28"/>
    <col min="5377" max="5377" width="3" style="28" customWidth="1"/>
    <col min="5378" max="5378" width="4.125" style="28" bestFit="1" customWidth="1"/>
    <col min="5379" max="5406" width="4.375" style="28" customWidth="1"/>
    <col min="5407" max="5407" width="3" style="28" customWidth="1"/>
    <col min="5408" max="5408" width="6.125" style="28"/>
    <col min="5409" max="5409" width="8" style="28" customWidth="1"/>
    <col min="5410" max="5632" width="6.125" style="28"/>
    <col min="5633" max="5633" width="3" style="28" customWidth="1"/>
    <col min="5634" max="5634" width="4.125" style="28" bestFit="1" customWidth="1"/>
    <col min="5635" max="5662" width="4.375" style="28" customWidth="1"/>
    <col min="5663" max="5663" width="3" style="28" customWidth="1"/>
    <col min="5664" max="5664" width="6.125" style="28"/>
    <col min="5665" max="5665" width="8" style="28" customWidth="1"/>
    <col min="5666" max="5888" width="6.125" style="28"/>
    <col min="5889" max="5889" width="3" style="28" customWidth="1"/>
    <col min="5890" max="5890" width="4.125" style="28" bestFit="1" customWidth="1"/>
    <col min="5891" max="5918" width="4.375" style="28" customWidth="1"/>
    <col min="5919" max="5919" width="3" style="28" customWidth="1"/>
    <col min="5920" max="5920" width="6.125" style="28"/>
    <col min="5921" max="5921" width="8" style="28" customWidth="1"/>
    <col min="5922" max="6144" width="6.125" style="28"/>
    <col min="6145" max="6145" width="3" style="28" customWidth="1"/>
    <col min="6146" max="6146" width="4.125" style="28" bestFit="1" customWidth="1"/>
    <col min="6147" max="6174" width="4.375" style="28" customWidth="1"/>
    <col min="6175" max="6175" width="3" style="28" customWidth="1"/>
    <col min="6176" max="6176" width="6.125" style="28"/>
    <col min="6177" max="6177" width="8" style="28" customWidth="1"/>
    <col min="6178" max="6400" width="6.125" style="28"/>
    <col min="6401" max="6401" width="3" style="28" customWidth="1"/>
    <col min="6402" max="6402" width="4.125" style="28" bestFit="1" customWidth="1"/>
    <col min="6403" max="6430" width="4.375" style="28" customWidth="1"/>
    <col min="6431" max="6431" width="3" style="28" customWidth="1"/>
    <col min="6432" max="6432" width="6.125" style="28"/>
    <col min="6433" max="6433" width="8" style="28" customWidth="1"/>
    <col min="6434" max="6656" width="6.125" style="28"/>
    <col min="6657" max="6657" width="3" style="28" customWidth="1"/>
    <col min="6658" max="6658" width="4.125" style="28" bestFit="1" customWidth="1"/>
    <col min="6659" max="6686" width="4.375" style="28" customWidth="1"/>
    <col min="6687" max="6687" width="3" style="28" customWidth="1"/>
    <col min="6688" max="6688" width="6.125" style="28"/>
    <col min="6689" max="6689" width="8" style="28" customWidth="1"/>
    <col min="6690" max="6912" width="6.125" style="28"/>
    <col min="6913" max="6913" width="3" style="28" customWidth="1"/>
    <col min="6914" max="6914" width="4.125" style="28" bestFit="1" customWidth="1"/>
    <col min="6915" max="6942" width="4.375" style="28" customWidth="1"/>
    <col min="6943" max="6943" width="3" style="28" customWidth="1"/>
    <col min="6944" max="6944" width="6.125" style="28"/>
    <col min="6945" max="6945" width="8" style="28" customWidth="1"/>
    <col min="6946" max="7168" width="6.125" style="28"/>
    <col min="7169" max="7169" width="3" style="28" customWidth="1"/>
    <col min="7170" max="7170" width="4.125" style="28" bestFit="1" customWidth="1"/>
    <col min="7171" max="7198" width="4.375" style="28" customWidth="1"/>
    <col min="7199" max="7199" width="3" style="28" customWidth="1"/>
    <col min="7200" max="7200" width="6.125" style="28"/>
    <col min="7201" max="7201" width="8" style="28" customWidth="1"/>
    <col min="7202" max="7424" width="6.125" style="28"/>
    <col min="7425" max="7425" width="3" style="28" customWidth="1"/>
    <col min="7426" max="7426" width="4.125" style="28" bestFit="1" customWidth="1"/>
    <col min="7427" max="7454" width="4.375" style="28" customWidth="1"/>
    <col min="7455" max="7455" width="3" style="28" customWidth="1"/>
    <col min="7456" max="7456" width="6.125" style="28"/>
    <col min="7457" max="7457" width="8" style="28" customWidth="1"/>
    <col min="7458" max="7680" width="6.125" style="28"/>
    <col min="7681" max="7681" width="3" style="28" customWidth="1"/>
    <col min="7682" max="7682" width="4.125" style="28" bestFit="1" customWidth="1"/>
    <col min="7683" max="7710" width="4.375" style="28" customWidth="1"/>
    <col min="7711" max="7711" width="3" style="28" customWidth="1"/>
    <col min="7712" max="7712" width="6.125" style="28"/>
    <col min="7713" max="7713" width="8" style="28" customWidth="1"/>
    <col min="7714" max="7936" width="6.125" style="28"/>
    <col min="7937" max="7937" width="3" style="28" customWidth="1"/>
    <col min="7938" max="7938" width="4.125" style="28" bestFit="1" customWidth="1"/>
    <col min="7939" max="7966" width="4.375" style="28" customWidth="1"/>
    <col min="7967" max="7967" width="3" style="28" customWidth="1"/>
    <col min="7968" max="7968" width="6.125" style="28"/>
    <col min="7969" max="7969" width="8" style="28" customWidth="1"/>
    <col min="7970" max="8192" width="6.125" style="28"/>
    <col min="8193" max="8193" width="3" style="28" customWidth="1"/>
    <col min="8194" max="8194" width="4.125" style="28" bestFit="1" customWidth="1"/>
    <col min="8195" max="8222" width="4.375" style="28" customWidth="1"/>
    <col min="8223" max="8223" width="3" style="28" customWidth="1"/>
    <col min="8224" max="8224" width="6.125" style="28"/>
    <col min="8225" max="8225" width="8" style="28" customWidth="1"/>
    <col min="8226" max="8448" width="6.125" style="28"/>
    <col min="8449" max="8449" width="3" style="28" customWidth="1"/>
    <col min="8450" max="8450" width="4.125" style="28" bestFit="1" customWidth="1"/>
    <col min="8451" max="8478" width="4.375" style="28" customWidth="1"/>
    <col min="8479" max="8479" width="3" style="28" customWidth="1"/>
    <col min="8480" max="8480" width="6.125" style="28"/>
    <col min="8481" max="8481" width="8" style="28" customWidth="1"/>
    <col min="8482" max="8704" width="6.125" style="28"/>
    <col min="8705" max="8705" width="3" style="28" customWidth="1"/>
    <col min="8706" max="8706" width="4.125" style="28" bestFit="1" customWidth="1"/>
    <col min="8707" max="8734" width="4.375" style="28" customWidth="1"/>
    <col min="8735" max="8735" width="3" style="28" customWidth="1"/>
    <col min="8736" max="8736" width="6.125" style="28"/>
    <col min="8737" max="8737" width="8" style="28" customWidth="1"/>
    <col min="8738" max="8960" width="6.125" style="28"/>
    <col min="8961" max="8961" width="3" style="28" customWidth="1"/>
    <col min="8962" max="8962" width="4.125" style="28" bestFit="1" customWidth="1"/>
    <col min="8963" max="8990" width="4.375" style="28" customWidth="1"/>
    <col min="8991" max="8991" width="3" style="28" customWidth="1"/>
    <col min="8992" max="8992" width="6.125" style="28"/>
    <col min="8993" max="8993" width="8" style="28" customWidth="1"/>
    <col min="8994" max="9216" width="6.125" style="28"/>
    <col min="9217" max="9217" width="3" style="28" customWidth="1"/>
    <col min="9218" max="9218" width="4.125" style="28" bestFit="1" customWidth="1"/>
    <col min="9219" max="9246" width="4.375" style="28" customWidth="1"/>
    <col min="9247" max="9247" width="3" style="28" customWidth="1"/>
    <col min="9248" max="9248" width="6.125" style="28"/>
    <col min="9249" max="9249" width="8" style="28" customWidth="1"/>
    <col min="9250" max="9472" width="6.125" style="28"/>
    <col min="9473" max="9473" width="3" style="28" customWidth="1"/>
    <col min="9474" max="9474" width="4.125" style="28" bestFit="1" customWidth="1"/>
    <col min="9475" max="9502" width="4.375" style="28" customWidth="1"/>
    <col min="9503" max="9503" width="3" style="28" customWidth="1"/>
    <col min="9504" max="9504" width="6.125" style="28"/>
    <col min="9505" max="9505" width="8" style="28" customWidth="1"/>
    <col min="9506" max="9728" width="6.125" style="28"/>
    <col min="9729" max="9729" width="3" style="28" customWidth="1"/>
    <col min="9730" max="9730" width="4.125" style="28" bestFit="1" customWidth="1"/>
    <col min="9731" max="9758" width="4.375" style="28" customWidth="1"/>
    <col min="9759" max="9759" width="3" style="28" customWidth="1"/>
    <col min="9760" max="9760" width="6.125" style="28"/>
    <col min="9761" max="9761" width="8" style="28" customWidth="1"/>
    <col min="9762" max="9984" width="6.125" style="28"/>
    <col min="9985" max="9985" width="3" style="28" customWidth="1"/>
    <col min="9986" max="9986" width="4.125" style="28" bestFit="1" customWidth="1"/>
    <col min="9987" max="10014" width="4.375" style="28" customWidth="1"/>
    <col min="10015" max="10015" width="3" style="28" customWidth="1"/>
    <col min="10016" max="10016" width="6.125" style="28"/>
    <col min="10017" max="10017" width="8" style="28" customWidth="1"/>
    <col min="10018" max="10240" width="6.125" style="28"/>
    <col min="10241" max="10241" width="3" style="28" customWidth="1"/>
    <col min="10242" max="10242" width="4.125" style="28" bestFit="1" customWidth="1"/>
    <col min="10243" max="10270" width="4.375" style="28" customWidth="1"/>
    <col min="10271" max="10271" width="3" style="28" customWidth="1"/>
    <col min="10272" max="10272" width="6.125" style="28"/>
    <col min="10273" max="10273" width="8" style="28" customWidth="1"/>
    <col min="10274" max="10496" width="6.125" style="28"/>
    <col min="10497" max="10497" width="3" style="28" customWidth="1"/>
    <col min="10498" max="10498" width="4.125" style="28" bestFit="1" customWidth="1"/>
    <col min="10499" max="10526" width="4.375" style="28" customWidth="1"/>
    <col min="10527" max="10527" width="3" style="28" customWidth="1"/>
    <col min="10528" max="10528" width="6.125" style="28"/>
    <col min="10529" max="10529" width="8" style="28" customWidth="1"/>
    <col min="10530" max="10752" width="6.125" style="28"/>
    <col min="10753" max="10753" width="3" style="28" customWidth="1"/>
    <col min="10754" max="10754" width="4.125" style="28" bestFit="1" customWidth="1"/>
    <col min="10755" max="10782" width="4.375" style="28" customWidth="1"/>
    <col min="10783" max="10783" width="3" style="28" customWidth="1"/>
    <col min="10784" max="10784" width="6.125" style="28"/>
    <col min="10785" max="10785" width="8" style="28" customWidth="1"/>
    <col min="10786" max="11008" width="6.125" style="28"/>
    <col min="11009" max="11009" width="3" style="28" customWidth="1"/>
    <col min="11010" max="11010" width="4.125" style="28" bestFit="1" customWidth="1"/>
    <col min="11011" max="11038" width="4.375" style="28" customWidth="1"/>
    <col min="11039" max="11039" width="3" style="28" customWidth="1"/>
    <col min="11040" max="11040" width="6.125" style="28"/>
    <col min="11041" max="11041" width="8" style="28" customWidth="1"/>
    <col min="11042" max="11264" width="6.125" style="28"/>
    <col min="11265" max="11265" width="3" style="28" customWidth="1"/>
    <col min="11266" max="11266" width="4.125" style="28" bestFit="1" customWidth="1"/>
    <col min="11267" max="11294" width="4.375" style="28" customWidth="1"/>
    <col min="11295" max="11295" width="3" style="28" customWidth="1"/>
    <col min="11296" max="11296" width="6.125" style="28"/>
    <col min="11297" max="11297" width="8" style="28" customWidth="1"/>
    <col min="11298" max="11520" width="6.125" style="28"/>
    <col min="11521" max="11521" width="3" style="28" customWidth="1"/>
    <col min="11522" max="11522" width="4.125" style="28" bestFit="1" customWidth="1"/>
    <col min="11523" max="11550" width="4.375" style="28" customWidth="1"/>
    <col min="11551" max="11551" width="3" style="28" customWidth="1"/>
    <col min="11552" max="11552" width="6.125" style="28"/>
    <col min="11553" max="11553" width="8" style="28" customWidth="1"/>
    <col min="11554" max="11776" width="6.125" style="28"/>
    <col min="11777" max="11777" width="3" style="28" customWidth="1"/>
    <col min="11778" max="11778" width="4.125" style="28" bestFit="1" customWidth="1"/>
    <col min="11779" max="11806" width="4.375" style="28" customWidth="1"/>
    <col min="11807" max="11807" width="3" style="28" customWidth="1"/>
    <col min="11808" max="11808" width="6.125" style="28"/>
    <col min="11809" max="11809" width="8" style="28" customWidth="1"/>
    <col min="11810" max="12032" width="6.125" style="28"/>
    <col min="12033" max="12033" width="3" style="28" customWidth="1"/>
    <col min="12034" max="12034" width="4.125" style="28" bestFit="1" customWidth="1"/>
    <col min="12035" max="12062" width="4.375" style="28" customWidth="1"/>
    <col min="12063" max="12063" width="3" style="28" customWidth="1"/>
    <col min="12064" max="12064" width="6.125" style="28"/>
    <col min="12065" max="12065" width="8" style="28" customWidth="1"/>
    <col min="12066" max="12288" width="6.125" style="28"/>
    <col min="12289" max="12289" width="3" style="28" customWidth="1"/>
    <col min="12290" max="12290" width="4.125" style="28" bestFit="1" customWidth="1"/>
    <col min="12291" max="12318" width="4.375" style="28" customWidth="1"/>
    <col min="12319" max="12319" width="3" style="28" customWidth="1"/>
    <col min="12320" max="12320" width="6.125" style="28"/>
    <col min="12321" max="12321" width="8" style="28" customWidth="1"/>
    <col min="12322" max="12544" width="6.125" style="28"/>
    <col min="12545" max="12545" width="3" style="28" customWidth="1"/>
    <col min="12546" max="12546" width="4.125" style="28" bestFit="1" customWidth="1"/>
    <col min="12547" max="12574" width="4.375" style="28" customWidth="1"/>
    <col min="12575" max="12575" width="3" style="28" customWidth="1"/>
    <col min="12576" max="12576" width="6.125" style="28"/>
    <col min="12577" max="12577" width="8" style="28" customWidth="1"/>
    <col min="12578" max="12800" width="6.125" style="28"/>
    <col min="12801" max="12801" width="3" style="28" customWidth="1"/>
    <col min="12802" max="12802" width="4.125" style="28" bestFit="1" customWidth="1"/>
    <col min="12803" max="12830" width="4.375" style="28" customWidth="1"/>
    <col min="12831" max="12831" width="3" style="28" customWidth="1"/>
    <col min="12832" max="12832" width="6.125" style="28"/>
    <col min="12833" max="12833" width="8" style="28" customWidth="1"/>
    <col min="12834" max="13056" width="6.125" style="28"/>
    <col min="13057" max="13057" width="3" style="28" customWidth="1"/>
    <col min="13058" max="13058" width="4.125" style="28" bestFit="1" customWidth="1"/>
    <col min="13059" max="13086" width="4.375" style="28" customWidth="1"/>
    <col min="13087" max="13087" width="3" style="28" customWidth="1"/>
    <col min="13088" max="13088" width="6.125" style="28"/>
    <col min="13089" max="13089" width="8" style="28" customWidth="1"/>
    <col min="13090" max="13312" width="6.125" style="28"/>
    <col min="13313" max="13313" width="3" style="28" customWidth="1"/>
    <col min="13314" max="13314" width="4.125" style="28" bestFit="1" customWidth="1"/>
    <col min="13315" max="13342" width="4.375" style="28" customWidth="1"/>
    <col min="13343" max="13343" width="3" style="28" customWidth="1"/>
    <col min="13344" max="13344" width="6.125" style="28"/>
    <col min="13345" max="13345" width="8" style="28" customWidth="1"/>
    <col min="13346" max="13568" width="6.125" style="28"/>
    <col min="13569" max="13569" width="3" style="28" customWidth="1"/>
    <col min="13570" max="13570" width="4.125" style="28" bestFit="1" customWidth="1"/>
    <col min="13571" max="13598" width="4.375" style="28" customWidth="1"/>
    <col min="13599" max="13599" width="3" style="28" customWidth="1"/>
    <col min="13600" max="13600" width="6.125" style="28"/>
    <col min="13601" max="13601" width="8" style="28" customWidth="1"/>
    <col min="13602" max="13824" width="6.125" style="28"/>
    <col min="13825" max="13825" width="3" style="28" customWidth="1"/>
    <col min="13826" max="13826" width="4.125" style="28" bestFit="1" customWidth="1"/>
    <col min="13827" max="13854" width="4.375" style="28" customWidth="1"/>
    <col min="13855" max="13855" width="3" style="28" customWidth="1"/>
    <col min="13856" max="13856" width="6.125" style="28"/>
    <col min="13857" max="13857" width="8" style="28" customWidth="1"/>
    <col min="13858" max="14080" width="6.125" style="28"/>
    <col min="14081" max="14081" width="3" style="28" customWidth="1"/>
    <col min="14082" max="14082" width="4.125" style="28" bestFit="1" customWidth="1"/>
    <col min="14083" max="14110" width="4.375" style="28" customWidth="1"/>
    <col min="14111" max="14111" width="3" style="28" customWidth="1"/>
    <col min="14112" max="14112" width="6.125" style="28"/>
    <col min="14113" max="14113" width="8" style="28" customWidth="1"/>
    <col min="14114" max="14336" width="6.125" style="28"/>
    <col min="14337" max="14337" width="3" style="28" customWidth="1"/>
    <col min="14338" max="14338" width="4.125" style="28" bestFit="1" customWidth="1"/>
    <col min="14339" max="14366" width="4.375" style="28" customWidth="1"/>
    <col min="14367" max="14367" width="3" style="28" customWidth="1"/>
    <col min="14368" max="14368" width="6.125" style="28"/>
    <col min="14369" max="14369" width="8" style="28" customWidth="1"/>
    <col min="14370" max="14592" width="6.125" style="28"/>
    <col min="14593" max="14593" width="3" style="28" customWidth="1"/>
    <col min="14594" max="14594" width="4.125" style="28" bestFit="1" customWidth="1"/>
    <col min="14595" max="14622" width="4.375" style="28" customWidth="1"/>
    <col min="14623" max="14623" width="3" style="28" customWidth="1"/>
    <col min="14624" max="14624" width="6.125" style="28"/>
    <col min="14625" max="14625" width="8" style="28" customWidth="1"/>
    <col min="14626" max="14848" width="6.125" style="28"/>
    <col min="14849" max="14849" width="3" style="28" customWidth="1"/>
    <col min="14850" max="14850" width="4.125" style="28" bestFit="1" customWidth="1"/>
    <col min="14851" max="14878" width="4.375" style="28" customWidth="1"/>
    <col min="14879" max="14879" width="3" style="28" customWidth="1"/>
    <col min="14880" max="14880" width="6.125" style="28"/>
    <col min="14881" max="14881" width="8" style="28" customWidth="1"/>
    <col min="14882" max="15104" width="6.125" style="28"/>
    <col min="15105" max="15105" width="3" style="28" customWidth="1"/>
    <col min="15106" max="15106" width="4.125" style="28" bestFit="1" customWidth="1"/>
    <col min="15107" max="15134" width="4.375" style="28" customWidth="1"/>
    <col min="15135" max="15135" width="3" style="28" customWidth="1"/>
    <col min="15136" max="15136" width="6.125" style="28"/>
    <col min="15137" max="15137" width="8" style="28" customWidth="1"/>
    <col min="15138" max="15360" width="6.125" style="28"/>
    <col min="15361" max="15361" width="3" style="28" customWidth="1"/>
    <col min="15362" max="15362" width="4.125" style="28" bestFit="1" customWidth="1"/>
    <col min="15363" max="15390" width="4.375" style="28" customWidth="1"/>
    <col min="15391" max="15391" width="3" style="28" customWidth="1"/>
    <col min="15392" max="15392" width="6.125" style="28"/>
    <col min="15393" max="15393" width="8" style="28" customWidth="1"/>
    <col min="15394" max="15616" width="6.125" style="28"/>
    <col min="15617" max="15617" width="3" style="28" customWidth="1"/>
    <col min="15618" max="15618" width="4.125" style="28" bestFit="1" customWidth="1"/>
    <col min="15619" max="15646" width="4.375" style="28" customWidth="1"/>
    <col min="15647" max="15647" width="3" style="28" customWidth="1"/>
    <col min="15648" max="15648" width="6.125" style="28"/>
    <col min="15649" max="15649" width="8" style="28" customWidth="1"/>
    <col min="15650" max="15872" width="6.125" style="28"/>
    <col min="15873" max="15873" width="3" style="28" customWidth="1"/>
    <col min="15874" max="15874" width="4.125" style="28" bestFit="1" customWidth="1"/>
    <col min="15875" max="15902" width="4.375" style="28" customWidth="1"/>
    <col min="15903" max="15903" width="3" style="28" customWidth="1"/>
    <col min="15904" max="15904" width="6.125" style="28"/>
    <col min="15905" max="15905" width="8" style="28" customWidth="1"/>
    <col min="15906" max="16128" width="6.125" style="28"/>
    <col min="16129" max="16129" width="3" style="28" customWidth="1"/>
    <col min="16130" max="16130" width="4.125" style="28" bestFit="1" customWidth="1"/>
    <col min="16131" max="16158" width="4.375" style="28" customWidth="1"/>
    <col min="16159" max="16159" width="3" style="28" customWidth="1"/>
    <col min="16160" max="16160" width="6.125" style="28"/>
    <col min="16161" max="16161" width="8" style="28" customWidth="1"/>
    <col min="16162" max="16384" width="6.125" style="28"/>
  </cols>
  <sheetData>
    <row r="1" spans="1:31" ht="18.75" x14ac:dyDescent="0.3">
      <c r="A1" s="60" t="s">
        <v>37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</row>
    <row r="2" spans="1:31" ht="7.5" customHeight="1" x14ac:dyDescent="0.3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</row>
    <row r="3" spans="1:31" ht="15.75" x14ac:dyDescent="0.25">
      <c r="A3" s="62" t="s">
        <v>44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</row>
    <row r="4" spans="1:31" ht="7.5" customHeight="1" x14ac:dyDescent="0.25">
      <c r="A4" s="31"/>
    </row>
    <row r="5" spans="1:31" x14ac:dyDescent="0.2">
      <c r="C5" s="64" t="s">
        <v>45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</row>
    <row r="6" spans="1:31" ht="13.5" thickBot="1" x14ac:dyDescent="0.25">
      <c r="C6" s="32">
        <f>+ROUND([1]Sheet1!C6/14.5,0)</f>
        <v>2</v>
      </c>
      <c r="D6" s="32">
        <f>+ROUND([1]Sheet1!D6/14.5,0)</f>
        <v>3</v>
      </c>
      <c r="E6" s="32">
        <f>+ROUND([1]Sheet1!E6/14.5,0)</f>
        <v>5</v>
      </c>
      <c r="F6" s="32">
        <f>+ROUND([1]Sheet1!F6/14.5,0)</f>
        <v>7</v>
      </c>
      <c r="G6" s="32">
        <f>+ROUND([1]Sheet1!G6/14.5,0)</f>
        <v>9</v>
      </c>
      <c r="H6" s="32">
        <f>+ROUND([1]Sheet1!H6/14.5,0)</f>
        <v>10</v>
      </c>
      <c r="I6" s="32">
        <f>+ROUND([1]Sheet1!I6/14.5,0)</f>
        <v>12</v>
      </c>
      <c r="J6" s="32">
        <f>+ROUND([1]Sheet1!J6/14.5,0)</f>
        <v>14</v>
      </c>
      <c r="K6" s="32">
        <f>+ROUND([1]Sheet1!K6/14.5,0)</f>
        <v>17</v>
      </c>
      <c r="L6" s="32">
        <f>+ROUND([1]Sheet1!L6/14.5,0)</f>
        <v>21</v>
      </c>
      <c r="M6" s="32">
        <f>+ROUND([1]Sheet1!M6/14.5,0)</f>
        <v>24</v>
      </c>
      <c r="N6" s="32">
        <f>+ROUND([1]Sheet1!N6/14.5,0)</f>
        <v>28</v>
      </c>
      <c r="O6" s="32">
        <f>+ROUND([1]Sheet1!O6/14.5,0)</f>
        <v>31</v>
      </c>
      <c r="P6" s="32">
        <f>+ROUND([1]Sheet1!P6/14.5,0)</f>
        <v>34</v>
      </c>
      <c r="Q6" s="32">
        <f>+ROUND([1]Sheet1!Q6/14.5,0)</f>
        <v>38</v>
      </c>
      <c r="R6" s="32">
        <f>+ROUND([1]Sheet1!R6/14.5,0)</f>
        <v>41</v>
      </c>
      <c r="S6" s="32">
        <f>+ROUND([1]Sheet1!S6/14.5,0)</f>
        <v>45</v>
      </c>
      <c r="T6" s="32">
        <f>+ROUND([1]Sheet1!T6/14.5,0)</f>
        <v>48</v>
      </c>
      <c r="U6" s="32">
        <f>+ROUND([1]Sheet1!U6/14.5,0)</f>
        <v>52</v>
      </c>
      <c r="V6" s="32">
        <f>+ROUND([1]Sheet1!V6/14.5,0)</f>
        <v>55</v>
      </c>
      <c r="W6" s="32">
        <f>+ROUND([1]Sheet1!W6/14.5,0)</f>
        <v>59</v>
      </c>
      <c r="X6" s="32">
        <f>+ROUND([1]Sheet1!X6/14.5,0)</f>
        <v>62</v>
      </c>
      <c r="Y6" s="32">
        <f>+ROUND([1]Sheet1!Y6/14.5,0)</f>
        <v>66</v>
      </c>
      <c r="Z6" s="32">
        <f>+ROUND([1]Sheet1!Z6/14.5,0)</f>
        <v>69</v>
      </c>
      <c r="AA6" s="32">
        <f>+ROUND([1]Sheet1!AA6/14.5,0)</f>
        <v>72</v>
      </c>
      <c r="AB6" s="32">
        <f>+ROUND([1]Sheet1!AB6/14.5,0)</f>
        <v>76</v>
      </c>
      <c r="AC6" s="32">
        <f>+ROUND([1]Sheet1!AC6/14.5,0)</f>
        <v>79</v>
      </c>
      <c r="AD6" s="32">
        <f>+ROUND([1]Sheet1!AD6/14.5,0)</f>
        <v>83</v>
      </c>
      <c r="AE6" s="51"/>
    </row>
    <row r="7" spans="1:31" ht="12.95" customHeight="1" x14ac:dyDescent="0.2">
      <c r="A7" s="66" t="s">
        <v>46</v>
      </c>
      <c r="B7" s="44">
        <f>+ROUND(+[1]Sheet1!B7/14.5,0)+0.0001</f>
        <v>1E-4</v>
      </c>
      <c r="C7" s="34">
        <f>+ROUND([1]Sheet1!C7/28316*100000,-1)</f>
        <v>230</v>
      </c>
      <c r="D7" s="35">
        <f>+ROUND([1]Sheet1!D7/28316*100000,-1)</f>
        <v>350</v>
      </c>
      <c r="E7" s="36">
        <f>+ROUND([1]Sheet1!E7/28316*100000,-1)</f>
        <v>450</v>
      </c>
      <c r="F7" s="36">
        <f>+ROUND([1]Sheet1!F7/28316*100000,-1)</f>
        <v>510</v>
      </c>
      <c r="G7" s="36">
        <f>+ROUND([1]Sheet1!G7/28316*100000,-1)</f>
        <v>550</v>
      </c>
      <c r="H7" s="36">
        <f>+ROUND([1]Sheet1!H7/28316*100000,-1)</f>
        <v>590</v>
      </c>
      <c r="I7" s="36">
        <f>+ROUND([1]Sheet1!I7/28316*100000,-1)</f>
        <v>630</v>
      </c>
      <c r="J7" s="36">
        <f>+ROUND([1]Sheet1!J7/28316*100000,-1)</f>
        <v>660</v>
      </c>
      <c r="K7" s="36">
        <f>+ROUND([1]Sheet1!K7/28316*100000,-1)</f>
        <v>720</v>
      </c>
      <c r="L7" s="37">
        <f>+ROUND([1]Sheet1!L7/28316*100000,-1)</f>
        <v>770</v>
      </c>
      <c r="M7" s="37">
        <f>+ROUND([1]Sheet1!M7/28316*100000,-1)</f>
        <v>820</v>
      </c>
      <c r="N7" s="37">
        <f>+ROUND([1]Sheet1!N7/28316*100000,-1)</f>
        <v>820</v>
      </c>
      <c r="O7" s="37">
        <f>+ROUND([1]Sheet1!O7/28316*100000,-1)</f>
        <v>850</v>
      </c>
      <c r="P7" s="37">
        <f>+ROUND([1]Sheet1!P7/28316*100000,-1)</f>
        <v>880</v>
      </c>
      <c r="Q7" s="37">
        <f>+ROUND([1]Sheet1!Q7/28316*100000,-1)</f>
        <v>900</v>
      </c>
      <c r="R7" s="37">
        <f>+ROUND([1]Sheet1!R7/28316*100000,-1)</f>
        <v>920</v>
      </c>
      <c r="S7" s="37">
        <f>+ROUND([1]Sheet1!S7/28316*100000,-1)</f>
        <v>940</v>
      </c>
      <c r="T7" s="37">
        <f>+ROUND([1]Sheet1!T7/28316*100000,-1)</f>
        <v>960</v>
      </c>
      <c r="U7" s="37">
        <f>+ROUND([1]Sheet1!U7/28316*100000,-1)</f>
        <v>980</v>
      </c>
      <c r="V7" s="37">
        <f>+ROUND([1]Sheet1!V7/28316*100000,-1)</f>
        <v>1000</v>
      </c>
      <c r="W7" s="37">
        <f>+ROUND([1]Sheet1!W7/28316*100000,-1)</f>
        <v>1010</v>
      </c>
      <c r="X7" s="37">
        <f>+ROUND([1]Sheet1!X7/28316*100000,-1)</f>
        <v>1030</v>
      </c>
      <c r="Y7" s="37">
        <f>+ROUND([1]Sheet1!Y7/28316*100000,-1)</f>
        <v>1040</v>
      </c>
      <c r="Z7" s="37">
        <f>+ROUND([1]Sheet1!Z7/28316*100000,-1)</f>
        <v>1060</v>
      </c>
      <c r="AA7" s="37">
        <f>+ROUND([1]Sheet1!AA7/28316*100000,-1)</f>
        <v>1070</v>
      </c>
      <c r="AB7" s="37">
        <f>+ROUND([1]Sheet1!AB7/28316*100000,-1)</f>
        <v>1080</v>
      </c>
      <c r="AC7" s="37">
        <f>+ROUND([1]Sheet1!AC7/28316*100000,-1)</f>
        <v>1100</v>
      </c>
      <c r="AD7" s="37">
        <f>+ROUND([1]Sheet1!AD7/28316*100000,-1)</f>
        <v>1110</v>
      </c>
      <c r="AE7" s="68" t="s">
        <v>41</v>
      </c>
    </row>
    <row r="8" spans="1:31" x14ac:dyDescent="0.2">
      <c r="A8" s="67"/>
      <c r="B8" s="44">
        <f>+ROUND(+[1]Sheet1!B8/14.5,0)</f>
        <v>1</v>
      </c>
      <c r="C8" s="38">
        <f>+ROUND([1]Sheet1!C8/28316*100000,-1)</f>
        <v>120</v>
      </c>
      <c r="D8" s="39">
        <f>+ROUND([1]Sheet1!D8/28316*100000,-1)</f>
        <v>220</v>
      </c>
      <c r="E8" s="39">
        <f>+ROUND([1]Sheet1!E8/28316*100000,-1)</f>
        <v>300</v>
      </c>
      <c r="F8" s="39">
        <f>+ROUND([1]Sheet1!F8/28316*100000,-1)</f>
        <v>370</v>
      </c>
      <c r="G8" s="40">
        <f>+ROUND([1]Sheet1!G8/28316*100000,-1)</f>
        <v>430</v>
      </c>
      <c r="H8" s="40">
        <f>+ROUND([1]Sheet1!H8/28316*100000,-1)</f>
        <v>460</v>
      </c>
      <c r="I8" s="40">
        <f>+ROUND([1]Sheet1!I8/28316*100000,-1)</f>
        <v>490</v>
      </c>
      <c r="J8" s="40">
        <f>+ROUND([1]Sheet1!J8/28316*100000,-1)</f>
        <v>530</v>
      </c>
      <c r="K8" s="40">
        <f>+ROUND([1]Sheet1!K8/28316*100000,-1)</f>
        <v>580</v>
      </c>
      <c r="L8" s="40">
        <f>+ROUND([1]Sheet1!L8/28316*100000,-1)</f>
        <v>620</v>
      </c>
      <c r="M8" s="40">
        <f>+ROUND([1]Sheet1!M8/28316*100000,-1)</f>
        <v>660</v>
      </c>
      <c r="N8" s="40">
        <f>+ROUND([1]Sheet1!N8/28316*100000,-1)</f>
        <v>690</v>
      </c>
      <c r="O8" s="40">
        <f>+ROUND([1]Sheet1!O8/28316*100000,-1)</f>
        <v>720</v>
      </c>
      <c r="P8" s="40">
        <f>+ROUND([1]Sheet1!P8/28316*100000,-1)</f>
        <v>760</v>
      </c>
      <c r="Q8" s="41">
        <f>+ROUND([1]Sheet1!Q8/28316*100000,-1)</f>
        <v>790</v>
      </c>
      <c r="R8" s="41">
        <f>+ROUND([1]Sheet1!R8/28316*100000,-1)</f>
        <v>820</v>
      </c>
      <c r="S8" s="41">
        <f>+ROUND([1]Sheet1!S8/28316*100000,-1)</f>
        <v>810</v>
      </c>
      <c r="T8" s="41">
        <f>+ROUND([1]Sheet1!T8/28316*100000,-1)</f>
        <v>820</v>
      </c>
      <c r="U8" s="41">
        <f>+ROUND([1]Sheet1!U8/28316*100000,-1)</f>
        <v>840</v>
      </c>
      <c r="V8" s="41">
        <f>+ROUND([1]Sheet1!V8/28316*100000,-1)</f>
        <v>850</v>
      </c>
      <c r="W8" s="41">
        <f>+ROUND([1]Sheet1!W8/28316*100000,-1)</f>
        <v>870</v>
      </c>
      <c r="X8" s="41">
        <f>+ROUND([1]Sheet1!X8/28316*100000,-1)</f>
        <v>880</v>
      </c>
      <c r="Y8" s="41">
        <f>+ROUND([1]Sheet1!Y8/28316*100000,-1)</f>
        <v>890</v>
      </c>
      <c r="Z8" s="41">
        <f>+ROUND([1]Sheet1!Z8/28316*100000,-1)</f>
        <v>910</v>
      </c>
      <c r="AA8" s="41">
        <f>+ROUND([1]Sheet1!AA8/28316*100000,-1)</f>
        <v>920</v>
      </c>
      <c r="AB8" s="41">
        <f>+ROUND([1]Sheet1!AB8/28316*100000,-1)</f>
        <v>930</v>
      </c>
      <c r="AC8" s="41">
        <f>+ROUND([1]Sheet1!AC8/28316*100000,-1)</f>
        <v>940</v>
      </c>
      <c r="AD8" s="41">
        <f>+ROUND([1]Sheet1!AD8/28316*100000,-1)</f>
        <v>1310</v>
      </c>
      <c r="AE8" s="69"/>
    </row>
    <row r="9" spans="1:31" ht="12.95" hidden="1" customHeight="1" x14ac:dyDescent="0.2">
      <c r="A9" s="67"/>
      <c r="B9" s="44">
        <f>+ROUND(+[1]Sheet1!B9/14.5,1)</f>
        <v>1.4</v>
      </c>
      <c r="C9" s="42">
        <f>+ROUND([1]Sheet1!C9/28316*100000,-1)</f>
        <v>0</v>
      </c>
      <c r="D9" s="39">
        <f>+ROUND([1]Sheet1!D9/28316*100000,-1)</f>
        <v>150</v>
      </c>
      <c r="E9" s="39">
        <f>+ROUND([1]Sheet1!E9/28316*100000,-1)</f>
        <v>220</v>
      </c>
      <c r="F9" s="39">
        <f>+ROUND([1]Sheet1!F9/28316*100000,-1)</f>
        <v>280</v>
      </c>
      <c r="G9" s="39">
        <f>+ROUND([1]Sheet1!G9/28316*100000,-1)</f>
        <v>320</v>
      </c>
      <c r="H9" s="39">
        <f>+ROUND([1]Sheet1!H9/28316*100000,-1)</f>
        <v>370</v>
      </c>
      <c r="I9" s="40">
        <f>+ROUND([1]Sheet1!I9/28316*100000,-1)</f>
        <v>420</v>
      </c>
      <c r="J9" s="40">
        <f>+ROUND([1]Sheet1!J9/28316*100000,-1)</f>
        <v>440</v>
      </c>
      <c r="K9" s="40">
        <f>+ROUND([1]Sheet1!K9/28316*100000,-1)</f>
        <v>490</v>
      </c>
      <c r="L9" s="40">
        <f>+ROUND([1]Sheet1!L9/28316*100000,-1)</f>
        <v>530</v>
      </c>
      <c r="M9" s="40">
        <f>+ROUND([1]Sheet1!M9/28316*100000,-1)</f>
        <v>570</v>
      </c>
      <c r="N9" s="40">
        <f>+ROUND([1]Sheet1!N9/28316*100000,-1)</f>
        <v>600</v>
      </c>
      <c r="O9" s="40">
        <f>+ROUND([1]Sheet1!O9/28316*100000,-1)</f>
        <v>630</v>
      </c>
      <c r="P9" s="40">
        <f>+ROUND([1]Sheet1!P9/28316*100000,-1)</f>
        <v>660</v>
      </c>
      <c r="Q9" s="40">
        <f>+ROUND([1]Sheet1!Q9/28316*100000,-1)</f>
        <v>680</v>
      </c>
      <c r="R9" s="40">
        <f>+ROUND([1]Sheet1!R9/28316*100000,-1)</f>
        <v>700</v>
      </c>
      <c r="S9" s="40">
        <f>+ROUND([1]Sheet1!S9/28316*100000,-1)</f>
        <v>730</v>
      </c>
      <c r="T9" s="40">
        <f>+ROUND([1]Sheet1!T9/28316*100000,-1)</f>
        <v>750</v>
      </c>
      <c r="U9" s="40">
        <f>+ROUND([1]Sheet1!U9/28316*100000,-1)</f>
        <v>770</v>
      </c>
      <c r="V9" s="40">
        <f>+ROUND([1]Sheet1!V9/28316*100000,-1)</f>
        <v>790</v>
      </c>
      <c r="W9" s="41">
        <f>+ROUND([1]Sheet1!W9/28316*100000,-1)</f>
        <v>780</v>
      </c>
      <c r="X9" s="41">
        <f>+ROUND([1]Sheet1!X9/28316*100000,-1)</f>
        <v>800</v>
      </c>
      <c r="Y9" s="41">
        <f>+ROUND([1]Sheet1!Y9/28316*100000,-1)</f>
        <v>810</v>
      </c>
      <c r="Z9" s="41">
        <f>+ROUND([1]Sheet1!Z9/28316*100000,-1)</f>
        <v>820</v>
      </c>
      <c r="AA9" s="41">
        <f>+ROUND([1]Sheet1!AA9/28316*100000,-1)</f>
        <v>830</v>
      </c>
      <c r="AB9" s="41">
        <f>+ROUND([1]Sheet1!AB9/28316*100000,-1)</f>
        <v>840</v>
      </c>
      <c r="AC9" s="41">
        <f>+ROUND([1]Sheet1!AC9/28316*100000,-1)</f>
        <v>850</v>
      </c>
      <c r="AD9" s="41">
        <f>+ROUND([1]Sheet1!AD9/28316*100000,-1)</f>
        <v>870</v>
      </c>
      <c r="AE9" s="69"/>
    </row>
    <row r="10" spans="1:31" x14ac:dyDescent="0.2">
      <c r="A10" s="67"/>
      <c r="B10" s="44">
        <f>+ROUND(+[1]Sheet1!B10/14.5,0)</f>
        <v>2</v>
      </c>
      <c r="C10" s="42">
        <f>+ROUND([1]Sheet1!C10/28316*100000,-1)</f>
        <v>0</v>
      </c>
      <c r="D10" s="39">
        <f>+ROUND([1]Sheet1!D10/28316*100000,-1)</f>
        <v>100</v>
      </c>
      <c r="E10" s="39">
        <f>+ROUND([1]Sheet1!E10/28316*100000,-1)</f>
        <v>170</v>
      </c>
      <c r="F10" s="39">
        <f>+ROUND([1]Sheet1!F10/28316*100000,-1)</f>
        <v>220</v>
      </c>
      <c r="G10" s="39">
        <f>+ROUND([1]Sheet1!G10/28316*100000,-1)</f>
        <v>260</v>
      </c>
      <c r="H10" s="39">
        <f>+ROUND([1]Sheet1!H10/28316*100000,-1)</f>
        <v>300</v>
      </c>
      <c r="I10" s="39">
        <f>+ROUND([1]Sheet1!I10/28316*100000,-1)</f>
        <v>340</v>
      </c>
      <c r="J10" s="40">
        <f>+ROUND([1]Sheet1!J10/28316*100000,-1)</f>
        <v>380</v>
      </c>
      <c r="K10" s="40">
        <f>+ROUND([1]Sheet1!K10/28316*100000,-1)</f>
        <v>430</v>
      </c>
      <c r="L10" s="40">
        <f>+ROUND([1]Sheet1!L10/28316*100000,-1)</f>
        <v>470</v>
      </c>
      <c r="M10" s="40">
        <f>+ROUND([1]Sheet1!M10/28316*100000,-1)</f>
        <v>510</v>
      </c>
      <c r="N10" s="40">
        <f>+ROUND([1]Sheet1!N10/28316*100000,-1)</f>
        <v>540</v>
      </c>
      <c r="O10" s="40">
        <f>+ROUND([1]Sheet1!O10/28316*100000,-1)</f>
        <v>560</v>
      </c>
      <c r="P10" s="40">
        <f>+ROUND([1]Sheet1!P10/28316*100000,-1)</f>
        <v>590</v>
      </c>
      <c r="Q10" s="40">
        <f>+ROUND([1]Sheet1!Q10/28316*100000,-1)</f>
        <v>610</v>
      </c>
      <c r="R10" s="40">
        <f>+ROUND([1]Sheet1!R10/28316*100000,-1)</f>
        <v>630</v>
      </c>
      <c r="S10" s="40">
        <f>+ROUND([1]Sheet1!S10/28316*100000,-1)</f>
        <v>650</v>
      </c>
      <c r="T10" s="40">
        <f>+ROUND([1]Sheet1!T10/28316*100000,-1)</f>
        <v>670</v>
      </c>
      <c r="U10" s="40">
        <f>+ROUND([1]Sheet1!U10/28316*100000,-1)</f>
        <v>690</v>
      </c>
      <c r="V10" s="40">
        <f>+ROUND([1]Sheet1!V10/28316*100000,-1)</f>
        <v>710</v>
      </c>
      <c r="W10" s="41">
        <f>+ROUND([1]Sheet1!W10/28316*100000,-1)</f>
        <v>730</v>
      </c>
      <c r="X10" s="41">
        <f>+ROUND([1]Sheet1!X10/28316*100000,-1)</f>
        <v>750</v>
      </c>
      <c r="Y10" s="41">
        <f>+ROUND([1]Sheet1!Y10/28316*100000,-1)</f>
        <v>760</v>
      </c>
      <c r="Z10" s="41">
        <f>+ROUND([1]Sheet1!Z10/28316*100000,-1)</f>
        <v>780</v>
      </c>
      <c r="AA10" s="41">
        <f>+ROUND([1]Sheet1!AA10/28316*100000,-1)</f>
        <v>800</v>
      </c>
      <c r="AB10" s="41">
        <f>+ROUND([1]Sheet1!AB10/28316*100000,-1)</f>
        <v>810</v>
      </c>
      <c r="AC10" s="41">
        <f>+ROUND([1]Sheet1!AC10/28316*100000,-1)</f>
        <v>790</v>
      </c>
      <c r="AD10" s="41">
        <f>+ROUND([1]Sheet1!AD10/28316*100000,-1)</f>
        <v>800</v>
      </c>
      <c r="AE10" s="69"/>
    </row>
    <row r="11" spans="1:31" ht="12.95" customHeight="1" x14ac:dyDescent="0.2">
      <c r="A11" s="67"/>
      <c r="B11" s="44">
        <f>+ROUND(+[1]Sheet1!B11/14.5,0)</f>
        <v>3</v>
      </c>
      <c r="C11" s="42">
        <f>+ROUND([1]Sheet1!C11/28316*100000,-1)</f>
        <v>0</v>
      </c>
      <c r="D11" s="43">
        <f>+ROUND([1]Sheet1!D11/28316*100000,-1)</f>
        <v>0</v>
      </c>
      <c r="E11" s="39">
        <f>+ROUND([1]Sheet1!E11/28316*100000,-1)</f>
        <v>130</v>
      </c>
      <c r="F11" s="39">
        <f>+ROUND([1]Sheet1!F11/28316*100000,-1)</f>
        <v>180</v>
      </c>
      <c r="G11" s="39">
        <f>+ROUND([1]Sheet1!G11/28316*100000,-1)</f>
        <v>220</v>
      </c>
      <c r="H11" s="39">
        <f>+ROUND([1]Sheet1!H11/28316*100000,-1)</f>
        <v>250</v>
      </c>
      <c r="I11" s="39">
        <f>+ROUND([1]Sheet1!I11/28316*100000,-1)</f>
        <v>290</v>
      </c>
      <c r="J11" s="39">
        <f>+ROUND([1]Sheet1!J11/28316*100000,-1)</f>
        <v>320</v>
      </c>
      <c r="K11" s="40">
        <f>+ROUND([1]Sheet1!K11/28316*100000,-1)</f>
        <v>380</v>
      </c>
      <c r="L11" s="40">
        <f>+ROUND([1]Sheet1!L11/28316*100000,-1)</f>
        <v>430</v>
      </c>
      <c r="M11" s="40">
        <f>+ROUND([1]Sheet1!M11/28316*100000,-1)</f>
        <v>460</v>
      </c>
      <c r="N11" s="40">
        <f>+ROUND([1]Sheet1!N11/28316*100000,-1)</f>
        <v>490</v>
      </c>
      <c r="O11" s="40">
        <f>+ROUND([1]Sheet1!O11/28316*100000,-1)</f>
        <v>510</v>
      </c>
      <c r="P11" s="40">
        <f>+ROUND([1]Sheet1!P11/28316*100000,-1)</f>
        <v>540</v>
      </c>
      <c r="Q11" s="40">
        <f>+ROUND([1]Sheet1!Q11/28316*100000,-1)</f>
        <v>560</v>
      </c>
      <c r="R11" s="40">
        <f>+ROUND([1]Sheet1!R11/28316*100000,-1)</f>
        <v>580</v>
      </c>
      <c r="S11" s="40">
        <f>+ROUND([1]Sheet1!S11/28316*100000,-1)</f>
        <v>600</v>
      </c>
      <c r="T11" s="40">
        <f>+ROUND([1]Sheet1!T11/28316*100000,-1)</f>
        <v>620</v>
      </c>
      <c r="U11" s="40">
        <f>+ROUND([1]Sheet1!U11/28316*100000,-1)</f>
        <v>640</v>
      </c>
      <c r="V11" s="40">
        <f>+ROUND([1]Sheet1!V11/28316*100000,-1)</f>
        <v>650</v>
      </c>
      <c r="W11" s="40">
        <f>+ROUND([1]Sheet1!W11/28316*100000,-1)</f>
        <v>670</v>
      </c>
      <c r="X11" s="40">
        <f>+ROUND([1]Sheet1!X11/28316*100000,-1)</f>
        <v>690</v>
      </c>
      <c r="Y11" s="40">
        <f>+ROUND([1]Sheet1!Y11/28316*100000,-1)</f>
        <v>700</v>
      </c>
      <c r="Z11" s="40">
        <f>+ROUND([1]Sheet1!Z11/28316*100000,-1)</f>
        <v>710</v>
      </c>
      <c r="AA11" s="40">
        <f>+ROUND([1]Sheet1!AA11/28316*100000,-1)</f>
        <v>730</v>
      </c>
      <c r="AB11" s="40">
        <f>+ROUND([1]Sheet1!AB11/28316*100000,-1)</f>
        <v>740</v>
      </c>
      <c r="AC11" s="41">
        <f>+ROUND([1]Sheet1!AC11/28316*100000,-1)</f>
        <v>760</v>
      </c>
      <c r="AD11" s="41">
        <f>+ROUND([1]Sheet1!AD11/28316*100000,-1)</f>
        <v>770</v>
      </c>
      <c r="AE11" s="70"/>
    </row>
    <row r="12" spans="1:31" ht="12.95" hidden="1" customHeight="1" x14ac:dyDescent="0.2">
      <c r="A12" s="67"/>
      <c r="B12" s="44">
        <f>+ROUND(+[1]Sheet1!B12/14.5,1)</f>
        <v>3.4</v>
      </c>
      <c r="C12" s="42">
        <f>+ROUND([1]Sheet1!C12/28316*100000,-1)</f>
        <v>0</v>
      </c>
      <c r="D12" s="43">
        <f>+ROUND([1]Sheet1!D12/28316*100000,-1)</f>
        <v>0</v>
      </c>
      <c r="E12" s="39">
        <f>+ROUND([1]Sheet1!E12/28316*100000,-1)</f>
        <v>90</v>
      </c>
      <c r="F12" s="39">
        <f>+ROUND([1]Sheet1!F12/28316*100000,-1)</f>
        <v>140</v>
      </c>
      <c r="G12" s="39">
        <f>+ROUND([1]Sheet1!G12/28316*100000,-1)</f>
        <v>180</v>
      </c>
      <c r="H12" s="39">
        <f>+ROUND([1]Sheet1!H12/28316*100000,-1)</f>
        <v>220</v>
      </c>
      <c r="I12" s="39">
        <f>+ROUND([1]Sheet1!I12/28316*100000,-1)</f>
        <v>250</v>
      </c>
      <c r="J12" s="39">
        <f>+ROUND([1]Sheet1!J12/28316*100000,-1)</f>
        <v>280</v>
      </c>
      <c r="K12" s="39">
        <f>+ROUND([1]Sheet1!K12/28316*100000,-1)</f>
        <v>330</v>
      </c>
      <c r="L12" s="39">
        <f>+ROUND([1]Sheet1!L12/28316*100000,-1)</f>
        <v>370</v>
      </c>
      <c r="M12" s="40">
        <f>+ROUND([1]Sheet1!M12/28316*100000,-1)</f>
        <v>420</v>
      </c>
      <c r="N12" s="40">
        <f>+ROUND([1]Sheet1!N12/28316*100000,-1)</f>
        <v>450</v>
      </c>
      <c r="O12" s="40">
        <f>+ROUND([1]Sheet1!O12/28316*100000,-1)</f>
        <v>470</v>
      </c>
      <c r="P12" s="40">
        <f>+ROUND([1]Sheet1!P12/28316*100000,-1)</f>
        <v>500</v>
      </c>
      <c r="Q12" s="40">
        <f>+ROUND([1]Sheet1!Q12/28316*100000,-1)</f>
        <v>520</v>
      </c>
      <c r="R12" s="40">
        <f>+ROUND([1]Sheet1!R12/28316*100000,-1)</f>
        <v>540</v>
      </c>
      <c r="S12" s="40">
        <f>+ROUND([1]Sheet1!S12/28316*100000,-1)</f>
        <v>560</v>
      </c>
      <c r="T12" s="40">
        <f>+ROUND([1]Sheet1!T12/28316*100000,-1)</f>
        <v>580</v>
      </c>
      <c r="U12" s="40">
        <f>+ROUND([1]Sheet1!U12/28316*100000,-1)</f>
        <v>590</v>
      </c>
      <c r="V12" s="40">
        <f>+ROUND([1]Sheet1!V12/28316*100000,-1)</f>
        <v>610</v>
      </c>
      <c r="W12" s="40">
        <f>+ROUND([1]Sheet1!W12/28316*100000,-1)</f>
        <v>630</v>
      </c>
      <c r="X12" s="40">
        <f>+ROUND([1]Sheet1!X12/28316*100000,-1)</f>
        <v>640</v>
      </c>
      <c r="Y12" s="40">
        <f>+ROUND([1]Sheet1!Y12/28316*100000,-1)</f>
        <v>650</v>
      </c>
      <c r="Z12" s="40">
        <f>+ROUND([1]Sheet1!Z12/28316*100000,-1)</f>
        <v>670</v>
      </c>
      <c r="AA12" s="40">
        <f>+ROUND([1]Sheet1!AA12/28316*100000,-1)</f>
        <v>680</v>
      </c>
      <c r="AB12" s="40">
        <f>+ROUND([1]Sheet1!AB12/28316*100000,-1)</f>
        <v>690</v>
      </c>
      <c r="AC12" s="40">
        <f>+ROUND([1]Sheet1!AC12/28316*100000,-1)</f>
        <v>710</v>
      </c>
      <c r="AD12" s="40">
        <f>+ROUND([1]Sheet1!AD12/28316*100000,-1)</f>
        <v>720</v>
      </c>
      <c r="AE12" s="45"/>
    </row>
    <row r="13" spans="1:31" ht="12.95" customHeight="1" x14ac:dyDescent="0.2">
      <c r="A13" s="67"/>
      <c r="B13" s="44">
        <f>+ROUND(+[1]Sheet1!B13/14.5,0)</f>
        <v>4</v>
      </c>
      <c r="C13" s="42">
        <f>+ROUND([1]Sheet1!C13/28316*100000,-1)</f>
        <v>0</v>
      </c>
      <c r="D13" s="43">
        <f>+ROUND([1]Sheet1!D13/28316*100000,-1)</f>
        <v>0</v>
      </c>
      <c r="E13" s="43">
        <f>+ROUND([1]Sheet1!E13/28316*100000,-1)</f>
        <v>0</v>
      </c>
      <c r="F13" s="39">
        <f>+ROUND([1]Sheet1!F13/28316*100000,-1)</f>
        <v>110</v>
      </c>
      <c r="G13" s="39">
        <f>+ROUND([1]Sheet1!G13/28316*100000,-1)</f>
        <v>160</v>
      </c>
      <c r="H13" s="39">
        <f>+ROUND([1]Sheet1!H13/28316*100000,-1)</f>
        <v>190</v>
      </c>
      <c r="I13" s="39">
        <f>+ROUND([1]Sheet1!I13/28316*100000,-1)</f>
        <v>220</v>
      </c>
      <c r="J13" s="39">
        <f>+ROUND([1]Sheet1!J13/28316*100000,-1)</f>
        <v>240</v>
      </c>
      <c r="K13" s="39">
        <f>+ROUND([1]Sheet1!K13/28316*100000,-1)</f>
        <v>290</v>
      </c>
      <c r="L13" s="39">
        <f>+ROUND([1]Sheet1!L13/28316*100000,-1)</f>
        <v>340</v>
      </c>
      <c r="M13" s="40">
        <f>+ROUND([1]Sheet1!M13/28316*100000,-1)</f>
        <v>380</v>
      </c>
      <c r="N13" s="40">
        <f>+ROUND([1]Sheet1!N13/28316*100000,-1)</f>
        <v>420</v>
      </c>
      <c r="O13" s="40">
        <f>+ROUND([1]Sheet1!O13/28316*100000,-1)</f>
        <v>440</v>
      </c>
      <c r="P13" s="40">
        <f>+ROUND([1]Sheet1!P13/28316*100000,-1)</f>
        <v>460</v>
      </c>
      <c r="Q13" s="40">
        <f>+ROUND([1]Sheet1!Q13/28316*100000,-1)</f>
        <v>480</v>
      </c>
      <c r="R13" s="40">
        <f>+ROUND([1]Sheet1!R13/28316*100000,-1)</f>
        <v>510</v>
      </c>
      <c r="S13" s="40">
        <f>+ROUND([1]Sheet1!S13/28316*100000,-1)</f>
        <v>520</v>
      </c>
      <c r="T13" s="40">
        <f>+ROUND([1]Sheet1!T13/28316*100000,-1)</f>
        <v>540</v>
      </c>
      <c r="U13" s="40">
        <f>+ROUND([1]Sheet1!U13/28316*100000,-1)</f>
        <v>560</v>
      </c>
      <c r="V13" s="40">
        <f>+ROUND([1]Sheet1!V13/28316*100000,-1)</f>
        <v>570</v>
      </c>
      <c r="W13" s="40">
        <f>+ROUND([1]Sheet1!W13/28316*100000,-1)</f>
        <v>590</v>
      </c>
      <c r="X13" s="40">
        <f>+ROUND([1]Sheet1!X13/28316*100000,-1)</f>
        <v>600</v>
      </c>
      <c r="Y13" s="40">
        <f>+ROUND([1]Sheet1!Y13/28316*100000,-1)</f>
        <v>610</v>
      </c>
      <c r="Z13" s="40">
        <f>+ROUND([1]Sheet1!Z13/28316*100000,-1)</f>
        <v>630</v>
      </c>
      <c r="AA13" s="40">
        <f>+ROUND([1]Sheet1!AA13/28316*100000,-1)</f>
        <v>640</v>
      </c>
      <c r="AB13" s="40">
        <f>+ROUND([1]Sheet1!AB13/28316*100000,-1)</f>
        <v>650</v>
      </c>
      <c r="AC13" s="40">
        <f>+ROUND([1]Sheet1!AC13/28316*100000,-1)</f>
        <v>660</v>
      </c>
      <c r="AD13" s="40">
        <f>+ROUND([1]Sheet1!AD13/28316*100000,-1)</f>
        <v>680</v>
      </c>
      <c r="AE13" s="74" t="s">
        <v>42</v>
      </c>
    </row>
    <row r="14" spans="1:31" x14ac:dyDescent="0.2">
      <c r="A14" s="67"/>
      <c r="B14" s="44">
        <f>+ROUND(+[1]Sheet1!B14/14.5,0)</f>
        <v>5</v>
      </c>
      <c r="C14" s="42">
        <f>+ROUND([1]Sheet1!C14/28316*100000,-1)</f>
        <v>0</v>
      </c>
      <c r="D14" s="43">
        <f>+ROUND([1]Sheet1!D14/28316*100000,-1)</f>
        <v>0</v>
      </c>
      <c r="E14" s="43">
        <f>+ROUND([1]Sheet1!E14/28316*100000,-1)</f>
        <v>0</v>
      </c>
      <c r="F14" s="39">
        <f>+ROUND([1]Sheet1!F14/28316*100000,-1)</f>
        <v>90</v>
      </c>
      <c r="G14" s="39">
        <f>+ROUND([1]Sheet1!G14/28316*100000,-1)</f>
        <v>130</v>
      </c>
      <c r="H14" s="39">
        <f>+ROUND([1]Sheet1!H14/28316*100000,-1)</f>
        <v>160</v>
      </c>
      <c r="I14" s="39">
        <f>+ROUND([1]Sheet1!I14/28316*100000,-1)</f>
        <v>190</v>
      </c>
      <c r="J14" s="39">
        <f>+ROUND([1]Sheet1!J14/28316*100000,-1)</f>
        <v>220</v>
      </c>
      <c r="K14" s="39">
        <f>+ROUND([1]Sheet1!K14/28316*100000,-1)</f>
        <v>260</v>
      </c>
      <c r="L14" s="39">
        <f>+ROUND([1]Sheet1!L14/28316*100000,-1)</f>
        <v>300</v>
      </c>
      <c r="M14" s="39">
        <f>+ROUND([1]Sheet1!M14/28316*100000,-1)</f>
        <v>340</v>
      </c>
      <c r="N14" s="40">
        <f>+ROUND([1]Sheet1!N14/28316*100000,-1)</f>
        <v>380</v>
      </c>
      <c r="O14" s="40">
        <f>+ROUND([1]Sheet1!O14/28316*100000,-1)</f>
        <v>410</v>
      </c>
      <c r="P14" s="40">
        <f>+ROUND([1]Sheet1!P14/28316*100000,-1)</f>
        <v>430</v>
      </c>
      <c r="Q14" s="40">
        <f>+ROUND([1]Sheet1!Q14/28316*100000,-1)</f>
        <v>460</v>
      </c>
      <c r="R14" s="40">
        <f>+ROUND([1]Sheet1!R14/28316*100000,-1)</f>
        <v>480</v>
      </c>
      <c r="S14" s="40">
        <f>+ROUND([1]Sheet1!S14/28316*100000,-1)</f>
        <v>490</v>
      </c>
      <c r="T14" s="40">
        <f>+ROUND([1]Sheet1!T14/28316*100000,-1)</f>
        <v>510</v>
      </c>
      <c r="U14" s="40">
        <f>+ROUND([1]Sheet1!U14/28316*100000,-1)</f>
        <v>530</v>
      </c>
      <c r="V14" s="40">
        <f>+ROUND([1]Sheet1!V14/28316*100000,-1)</f>
        <v>540</v>
      </c>
      <c r="W14" s="40">
        <f>+ROUND([1]Sheet1!W14/28316*100000,-1)</f>
        <v>550</v>
      </c>
      <c r="X14" s="40">
        <f>+ROUND([1]Sheet1!X14/28316*100000,-1)</f>
        <v>570</v>
      </c>
      <c r="Y14" s="40">
        <f>+ROUND([1]Sheet1!Y14/28316*100000,-1)</f>
        <v>580</v>
      </c>
      <c r="Z14" s="40">
        <f>+ROUND([1]Sheet1!Z14/28316*100000,-1)</f>
        <v>600</v>
      </c>
      <c r="AA14" s="40">
        <f>+ROUND([1]Sheet1!AA14/28316*100000,-1)</f>
        <v>610</v>
      </c>
      <c r="AB14" s="40">
        <f>+ROUND([1]Sheet1!AB14/28316*100000,-1)</f>
        <v>620</v>
      </c>
      <c r="AC14" s="40">
        <f>+ROUND([1]Sheet1!AC14/28316*100000,-1)</f>
        <v>630</v>
      </c>
      <c r="AD14" s="40">
        <f>+ROUND([1]Sheet1!AD14/28316*100000,-1)</f>
        <v>640</v>
      </c>
      <c r="AE14" s="75"/>
    </row>
    <row r="15" spans="1:31" ht="12.95" hidden="1" customHeight="1" x14ac:dyDescent="0.2">
      <c r="A15" s="67"/>
      <c r="B15" s="44">
        <f>+ROUND(+[1]Sheet1!B15/14.5,1)</f>
        <v>5.5</v>
      </c>
      <c r="C15" s="42">
        <f>+ROUND([1]Sheet1!C15/28316*100000,-1)</f>
        <v>0</v>
      </c>
      <c r="D15" s="43">
        <f>+ROUND([1]Sheet1!D15/28316*100000,-1)</f>
        <v>0</v>
      </c>
      <c r="E15" s="43">
        <f>+ROUND([1]Sheet1!E15/28316*100000,-1)</f>
        <v>0</v>
      </c>
      <c r="F15" s="43">
        <f>+ROUND([1]Sheet1!F15/28316*100000,-1)</f>
        <v>0</v>
      </c>
      <c r="G15" s="39">
        <f>+ROUND([1]Sheet1!G15/28316*100000,-1)</f>
        <v>110</v>
      </c>
      <c r="H15" s="39">
        <f>+ROUND([1]Sheet1!H15/28316*100000,-1)</f>
        <v>140</v>
      </c>
      <c r="I15" s="39">
        <f>+ROUND([1]Sheet1!I15/28316*100000,-1)</f>
        <v>170</v>
      </c>
      <c r="J15" s="39">
        <f>+ROUND([1]Sheet1!J15/28316*100000,-1)</f>
        <v>190</v>
      </c>
      <c r="K15" s="39">
        <f>+ROUND([1]Sheet1!K15/28316*100000,-1)</f>
        <v>240</v>
      </c>
      <c r="L15" s="39">
        <f>+ROUND([1]Sheet1!L15/28316*100000,-1)</f>
        <v>280</v>
      </c>
      <c r="M15" s="39">
        <f>+ROUND([1]Sheet1!M15/28316*100000,-1)</f>
        <v>310</v>
      </c>
      <c r="N15" s="39">
        <f>+ROUND([1]Sheet1!N15/28316*100000,-1)</f>
        <v>350</v>
      </c>
      <c r="O15" s="39">
        <f>+ROUND([1]Sheet1!O15/28316*100000,-1)</f>
        <v>380</v>
      </c>
      <c r="P15" s="40">
        <f>+ROUND([1]Sheet1!P15/28316*100000,-1)</f>
        <v>410</v>
      </c>
      <c r="Q15" s="40">
        <f>+ROUND([1]Sheet1!Q15/28316*100000,-1)</f>
        <v>430</v>
      </c>
      <c r="R15" s="40">
        <f>+ROUND([1]Sheet1!R15/28316*100000,-1)</f>
        <v>450</v>
      </c>
      <c r="S15" s="40">
        <f>+ROUND([1]Sheet1!S15/28316*100000,-1)</f>
        <v>470</v>
      </c>
      <c r="T15" s="40">
        <f>+ROUND([1]Sheet1!T15/28316*100000,-1)</f>
        <v>480</v>
      </c>
      <c r="U15" s="40">
        <f>+ROUND([1]Sheet1!U15/28316*100000,-1)</f>
        <v>500</v>
      </c>
      <c r="V15" s="40">
        <f>+ROUND([1]Sheet1!V15/28316*100000,-1)</f>
        <v>520</v>
      </c>
      <c r="W15" s="40">
        <f>+ROUND([1]Sheet1!W15/28316*100000,-1)</f>
        <v>530</v>
      </c>
      <c r="X15" s="40">
        <f>+ROUND([1]Sheet1!X15/28316*100000,-1)</f>
        <v>540</v>
      </c>
      <c r="Y15" s="40">
        <f>+ROUND([1]Sheet1!Y15/28316*100000,-1)</f>
        <v>550</v>
      </c>
      <c r="Z15" s="40">
        <f>+ROUND([1]Sheet1!Z15/28316*100000,-1)</f>
        <v>570</v>
      </c>
      <c r="AA15" s="40">
        <f>+ROUND([1]Sheet1!AA15/28316*100000,-1)</f>
        <v>580</v>
      </c>
      <c r="AB15" s="40">
        <f>+ROUND([1]Sheet1!AB15/28316*100000,-1)</f>
        <v>590</v>
      </c>
      <c r="AC15" s="40">
        <f>+ROUND([1]Sheet1!AC15/28316*100000,-1)</f>
        <v>600</v>
      </c>
      <c r="AD15" s="40">
        <f>+ROUND([1]Sheet1!AD15/28316*100000,-1)</f>
        <v>610</v>
      </c>
      <c r="AE15" s="75"/>
    </row>
    <row r="16" spans="1:31" x14ac:dyDescent="0.2">
      <c r="A16" s="67"/>
      <c r="B16" s="44">
        <f>+ROUND(+[1]Sheet1!B16/14.5,0)</f>
        <v>6</v>
      </c>
      <c r="C16" s="42">
        <f>+ROUND([1]Sheet1!C16/28316*100000,-1)</f>
        <v>0</v>
      </c>
      <c r="D16" s="43">
        <f>+ROUND([1]Sheet1!D16/28316*100000,-1)</f>
        <v>0</v>
      </c>
      <c r="E16" s="43">
        <f>+ROUND([1]Sheet1!E16/28316*100000,-1)</f>
        <v>0</v>
      </c>
      <c r="F16" s="43">
        <f>+ROUND([1]Sheet1!F16/28316*100000,-1)</f>
        <v>0</v>
      </c>
      <c r="G16" s="39">
        <f>+ROUND([1]Sheet1!G16/28316*100000,-1)</f>
        <v>80</v>
      </c>
      <c r="H16" s="39">
        <f>+ROUND([1]Sheet1!H16/28316*100000,-1)</f>
        <v>120</v>
      </c>
      <c r="I16" s="39">
        <f>+ROUND([1]Sheet1!I16/28316*100000,-1)</f>
        <v>150</v>
      </c>
      <c r="J16" s="39">
        <f>+ROUND([1]Sheet1!J16/28316*100000,-1)</f>
        <v>170</v>
      </c>
      <c r="K16" s="39">
        <f>+ROUND([1]Sheet1!K16/28316*100000,-1)</f>
        <v>220</v>
      </c>
      <c r="L16" s="39">
        <f>+ROUND([1]Sheet1!L16/28316*100000,-1)</f>
        <v>250</v>
      </c>
      <c r="M16" s="39">
        <f>+ROUND([1]Sheet1!M16/28316*100000,-1)</f>
        <v>290</v>
      </c>
      <c r="N16" s="39">
        <f>+ROUND([1]Sheet1!N16/28316*100000,-1)</f>
        <v>320</v>
      </c>
      <c r="O16" s="39">
        <f>+ROUND([1]Sheet1!O16/28316*100000,-1)</f>
        <v>350</v>
      </c>
      <c r="P16" s="40">
        <f>+ROUND([1]Sheet1!P16/28316*100000,-1)</f>
        <v>380</v>
      </c>
      <c r="Q16" s="40">
        <f>+ROUND([1]Sheet1!Q16/28316*100000,-1)</f>
        <v>410</v>
      </c>
      <c r="R16" s="40">
        <f>+ROUND([1]Sheet1!R16/28316*100000,-1)</f>
        <v>430</v>
      </c>
      <c r="S16" s="40">
        <f>+ROUND([1]Sheet1!S16/28316*100000,-1)</f>
        <v>440</v>
      </c>
      <c r="T16" s="40">
        <f>+ROUND([1]Sheet1!T16/28316*100000,-1)</f>
        <v>460</v>
      </c>
      <c r="U16" s="40">
        <f>+ROUND([1]Sheet1!U16/28316*100000,-1)</f>
        <v>480</v>
      </c>
      <c r="V16" s="40">
        <f>+ROUND([1]Sheet1!V16/28316*100000,-1)</f>
        <v>490</v>
      </c>
      <c r="W16" s="40">
        <f>+ROUND([1]Sheet1!W16/28316*100000,-1)</f>
        <v>510</v>
      </c>
      <c r="X16" s="40">
        <f>+ROUND([1]Sheet1!X16/28316*100000,-1)</f>
        <v>520</v>
      </c>
      <c r="Y16" s="40">
        <f>+ROUND([1]Sheet1!Y16/28316*100000,-1)</f>
        <v>530</v>
      </c>
      <c r="Z16" s="40">
        <f>+ROUND([1]Sheet1!Z16/28316*100000,-1)</f>
        <v>540</v>
      </c>
      <c r="AA16" s="40">
        <f>+ROUND([1]Sheet1!AA16/28316*100000,-1)</f>
        <v>550</v>
      </c>
      <c r="AB16" s="40">
        <f>+ROUND([1]Sheet1!AB16/28316*100000,-1)</f>
        <v>570</v>
      </c>
      <c r="AC16" s="40">
        <f>+ROUND([1]Sheet1!AC16/28316*100000,-1)</f>
        <v>580</v>
      </c>
      <c r="AD16" s="40">
        <f>+ROUND([1]Sheet1!AD16/28316*100000,-1)</f>
        <v>590</v>
      </c>
      <c r="AE16" s="75"/>
    </row>
    <row r="17" spans="1:31" x14ac:dyDescent="0.2">
      <c r="A17" s="67"/>
      <c r="B17" s="44">
        <f>+ROUND(+[1]Sheet1!B17/14.5,0)</f>
        <v>7</v>
      </c>
      <c r="C17" s="42">
        <f>+ROUND([1]Sheet1!C17/28316*100000,-1)</f>
        <v>0</v>
      </c>
      <c r="D17" s="43">
        <f>+ROUND([1]Sheet1!D17/28316*100000,-1)</f>
        <v>0</v>
      </c>
      <c r="E17" s="43">
        <f>+ROUND([1]Sheet1!E17/28316*100000,-1)</f>
        <v>0</v>
      </c>
      <c r="F17" s="43">
        <f>+ROUND([1]Sheet1!F17/28316*100000,-1)</f>
        <v>0</v>
      </c>
      <c r="G17" s="43">
        <f>+ROUND([1]Sheet1!G17/28316*100000,-1)</f>
        <v>0</v>
      </c>
      <c r="H17" s="39">
        <f>+ROUND([1]Sheet1!H17/28316*100000,-1)</f>
        <v>100</v>
      </c>
      <c r="I17" s="39">
        <f>+ROUND([1]Sheet1!I17/28316*100000,-1)</f>
        <v>130</v>
      </c>
      <c r="J17" s="39">
        <f>+ROUND([1]Sheet1!J17/28316*100000,-1)</f>
        <v>160</v>
      </c>
      <c r="K17" s="39">
        <f>+ROUND([1]Sheet1!K17/28316*100000,-1)</f>
        <v>190</v>
      </c>
      <c r="L17" s="39">
        <f>+ROUND([1]Sheet1!L17/28316*100000,-1)</f>
        <v>230</v>
      </c>
      <c r="M17" s="39">
        <f>+ROUND([1]Sheet1!M17/28316*100000,-1)</f>
        <v>260</v>
      </c>
      <c r="N17" s="39">
        <f>+ROUND([1]Sheet1!N17/28316*100000,-1)</f>
        <v>300</v>
      </c>
      <c r="O17" s="39">
        <f>+ROUND([1]Sheet1!O17/28316*100000,-1)</f>
        <v>320</v>
      </c>
      <c r="P17" s="39">
        <f>+ROUND([1]Sheet1!P17/28316*100000,-1)</f>
        <v>350</v>
      </c>
      <c r="Q17" s="40">
        <f>+ROUND([1]Sheet1!Q17/28316*100000,-1)</f>
        <v>380</v>
      </c>
      <c r="R17" s="40">
        <f>+ROUND([1]Sheet1!R17/28316*100000,-1)</f>
        <v>410</v>
      </c>
      <c r="S17" s="40">
        <f>+ROUND([1]Sheet1!S17/28316*100000,-1)</f>
        <v>420</v>
      </c>
      <c r="T17" s="40">
        <f>+ROUND([1]Sheet1!T17/28316*100000,-1)</f>
        <v>440</v>
      </c>
      <c r="U17" s="40">
        <f>+ROUND([1]Sheet1!U17/28316*100000,-1)</f>
        <v>460</v>
      </c>
      <c r="V17" s="40">
        <f>+ROUND([1]Sheet1!V17/28316*100000,-1)</f>
        <v>470</v>
      </c>
      <c r="W17" s="40">
        <f>+ROUND([1]Sheet1!W17/28316*100000,-1)</f>
        <v>480</v>
      </c>
      <c r="X17" s="40">
        <f>+ROUND([1]Sheet1!X17/28316*100000,-1)</f>
        <v>500</v>
      </c>
      <c r="Y17" s="40">
        <f>+ROUND([1]Sheet1!Y17/28316*100000,-1)</f>
        <v>510</v>
      </c>
      <c r="Z17" s="40">
        <f>+ROUND([1]Sheet1!Z17/28316*100000,-1)</f>
        <v>520</v>
      </c>
      <c r="AA17" s="40">
        <f>+ROUND([1]Sheet1!AA17/28316*100000,-1)</f>
        <v>530</v>
      </c>
      <c r="AB17" s="40">
        <f>+ROUND([1]Sheet1!AB17/28316*100000,-1)</f>
        <v>540</v>
      </c>
      <c r="AC17" s="40">
        <f>+ROUND([1]Sheet1!AC17/28316*100000,-1)</f>
        <v>550</v>
      </c>
      <c r="AD17" s="40">
        <f>+ROUND([1]Sheet1!AD17/28316*100000,-1)</f>
        <v>570</v>
      </c>
      <c r="AE17" s="75"/>
    </row>
    <row r="18" spans="1:31" x14ac:dyDescent="0.2">
      <c r="A18" s="67"/>
      <c r="B18" s="44">
        <f>+ROUND(+[1]Sheet1!B18/14.5,0)</f>
        <v>9</v>
      </c>
      <c r="C18" s="42">
        <f>+ROUND([1]Sheet1!C18/28316*100000,-1)</f>
        <v>0</v>
      </c>
      <c r="D18" s="43">
        <f>+ROUND([1]Sheet1!D18/28316*100000,-1)</f>
        <v>0</v>
      </c>
      <c r="E18" s="43">
        <f>+ROUND([1]Sheet1!E18/28316*100000,-1)</f>
        <v>0</v>
      </c>
      <c r="F18" s="43">
        <f>+ROUND([1]Sheet1!F18/28316*100000,-1)</f>
        <v>0</v>
      </c>
      <c r="G18" s="43">
        <f>+ROUND([1]Sheet1!G18/28316*100000,-1)</f>
        <v>0</v>
      </c>
      <c r="H18" s="43">
        <f>+ROUND([1]Sheet1!H18/28316*100000,-1)</f>
        <v>0</v>
      </c>
      <c r="I18" s="39">
        <f>+ROUND([1]Sheet1!I18/28316*100000,-1)</f>
        <v>90</v>
      </c>
      <c r="J18" s="39">
        <f>+ROUND([1]Sheet1!J18/28316*100000,-1)</f>
        <v>110</v>
      </c>
      <c r="K18" s="39">
        <f>+ROUND([1]Sheet1!K18/28316*100000,-1)</f>
        <v>160</v>
      </c>
      <c r="L18" s="39">
        <f>+ROUND([1]Sheet1!L18/28316*100000,-1)</f>
        <v>190</v>
      </c>
      <c r="M18" s="39">
        <f>+ROUND([1]Sheet1!M18/28316*100000,-1)</f>
        <v>220</v>
      </c>
      <c r="N18" s="39">
        <f>+ROUND([1]Sheet1!N18/28316*100000,-1)</f>
        <v>250</v>
      </c>
      <c r="O18" s="39">
        <f>+ROUND([1]Sheet1!O18/28316*100000,-1)</f>
        <v>280</v>
      </c>
      <c r="P18" s="39">
        <f>+ROUND([1]Sheet1!P18/28316*100000,-1)</f>
        <v>300</v>
      </c>
      <c r="Q18" s="39">
        <f>+ROUND([1]Sheet1!Q18/28316*100000,-1)</f>
        <v>320</v>
      </c>
      <c r="R18" s="39">
        <f>+ROUND([1]Sheet1!R18/28316*100000,-1)</f>
        <v>350</v>
      </c>
      <c r="S18" s="40">
        <f>+ROUND([1]Sheet1!S18/28316*100000,-1)</f>
        <v>370</v>
      </c>
      <c r="T18" s="40">
        <f>+ROUND([1]Sheet1!T18/28316*100000,-1)</f>
        <v>400</v>
      </c>
      <c r="U18" s="40">
        <f>+ROUND([1]Sheet1!U18/28316*100000,-1)</f>
        <v>410</v>
      </c>
      <c r="V18" s="40">
        <f>+ROUND([1]Sheet1!V18/28316*100000,-1)</f>
        <v>430</v>
      </c>
      <c r="W18" s="40">
        <f>+ROUND([1]Sheet1!W18/28316*100000,-1)</f>
        <v>440</v>
      </c>
      <c r="X18" s="40">
        <f>+ROUND([1]Sheet1!X18/28316*100000,-1)</f>
        <v>450</v>
      </c>
      <c r="Y18" s="40">
        <f>+ROUND([1]Sheet1!Y18/28316*100000,-1)</f>
        <v>460</v>
      </c>
      <c r="Z18" s="40">
        <f>+ROUND([1]Sheet1!Z18/28316*100000,-1)</f>
        <v>470</v>
      </c>
      <c r="AA18" s="40">
        <f>+ROUND([1]Sheet1!AA18/28316*100000,-1)</f>
        <v>480</v>
      </c>
      <c r="AB18" s="40">
        <f>+ROUND([1]Sheet1!AB18/28316*100000,-1)</f>
        <v>490</v>
      </c>
      <c r="AC18" s="40">
        <f>+ROUND([1]Sheet1!AC18/28316*100000,-1)</f>
        <v>510</v>
      </c>
      <c r="AD18" s="40">
        <f>+ROUND([1]Sheet1!AD18/28316*100000,-1)</f>
        <v>520</v>
      </c>
      <c r="AE18" s="75"/>
    </row>
    <row r="19" spans="1:31" x14ac:dyDescent="0.2">
      <c r="A19" s="67"/>
      <c r="B19" s="44">
        <f>+ROUND(+[1]Sheet1!B19/14.5,0)</f>
        <v>10</v>
      </c>
      <c r="C19" s="42">
        <f>+ROUND([1]Sheet1!C19/28316*100000,-1)</f>
        <v>0</v>
      </c>
      <c r="D19" s="43">
        <f>+ROUND([1]Sheet1!D19/28316*100000,-1)</f>
        <v>0</v>
      </c>
      <c r="E19" s="43">
        <f>+ROUND([1]Sheet1!E19/28316*100000,-1)</f>
        <v>0</v>
      </c>
      <c r="F19" s="43">
        <f>+ROUND([1]Sheet1!F19/28316*100000,-1)</f>
        <v>0</v>
      </c>
      <c r="G19" s="43">
        <f>+ROUND([1]Sheet1!G19/28316*100000,-1)</f>
        <v>0</v>
      </c>
      <c r="H19" s="43">
        <f>+ROUND([1]Sheet1!H19/28316*100000,-1)</f>
        <v>0</v>
      </c>
      <c r="I19" s="43">
        <f>+ROUND([1]Sheet1!I19/28316*100000,-1)</f>
        <v>0</v>
      </c>
      <c r="J19" s="39">
        <f>+ROUND([1]Sheet1!J19/28316*100000,-1)</f>
        <v>80</v>
      </c>
      <c r="K19" s="39">
        <f>+ROUND([1]Sheet1!K19/28316*100000,-1)</f>
        <v>120</v>
      </c>
      <c r="L19" s="39">
        <f>+ROUND([1]Sheet1!L19/28316*100000,-1)</f>
        <v>160</v>
      </c>
      <c r="M19" s="39">
        <f>+ROUND([1]Sheet1!M19/28316*100000,-1)</f>
        <v>190</v>
      </c>
      <c r="N19" s="39">
        <f>+ROUND([1]Sheet1!N19/28316*100000,-1)</f>
        <v>210</v>
      </c>
      <c r="O19" s="39">
        <f>+ROUND([1]Sheet1!O19/28316*100000,-1)</f>
        <v>240</v>
      </c>
      <c r="P19" s="39">
        <f>+ROUND([1]Sheet1!P19/28316*100000,-1)</f>
        <v>260</v>
      </c>
      <c r="Q19" s="39">
        <f>+ROUND([1]Sheet1!Q19/28316*100000,-1)</f>
        <v>280</v>
      </c>
      <c r="R19" s="39">
        <f>+ROUND([1]Sheet1!R19/28316*100000,-1)</f>
        <v>300</v>
      </c>
      <c r="S19" s="39">
        <f>+ROUND([1]Sheet1!S19/28316*100000,-1)</f>
        <v>320</v>
      </c>
      <c r="T19" s="39">
        <f>+ROUND([1]Sheet1!T19/28316*100000,-1)</f>
        <v>350</v>
      </c>
      <c r="U19" s="39">
        <f>+ROUND([1]Sheet1!U19/28316*100000,-1)</f>
        <v>360</v>
      </c>
      <c r="V19" s="40">
        <f>+ROUND([1]Sheet1!V19/28316*100000,-1)</f>
        <v>390</v>
      </c>
      <c r="W19" s="40">
        <f>+ROUND([1]Sheet1!W19/28316*100000,-1)</f>
        <v>400</v>
      </c>
      <c r="X19" s="40">
        <f>+ROUND([1]Sheet1!X19/28316*100000,-1)</f>
        <v>420</v>
      </c>
      <c r="Y19" s="40">
        <f>+ROUND([1]Sheet1!Y19/28316*100000,-1)</f>
        <v>430</v>
      </c>
      <c r="Z19" s="40">
        <f>+ROUND([1]Sheet1!Z19/28316*100000,-1)</f>
        <v>440</v>
      </c>
      <c r="AA19" s="40">
        <f>+ROUND([1]Sheet1!AA19/28316*100000,-1)</f>
        <v>450</v>
      </c>
      <c r="AB19" s="40">
        <f>+ROUND([1]Sheet1!AB19/28316*100000,-1)</f>
        <v>460</v>
      </c>
      <c r="AC19" s="40">
        <f>+ROUND([1]Sheet1!AC19/28316*100000,-1)</f>
        <v>470</v>
      </c>
      <c r="AD19" s="40">
        <f>+ROUND([1]Sheet1!AD19/28316*100000,-1)</f>
        <v>480</v>
      </c>
      <c r="AE19" s="75"/>
    </row>
    <row r="20" spans="1:31" x14ac:dyDescent="0.2">
      <c r="A20" s="67"/>
      <c r="B20" s="44">
        <f>+ROUND(+[1]Sheet1!B20/14.5,0)</f>
        <v>12</v>
      </c>
      <c r="C20" s="42">
        <f>+ROUND([1]Sheet1!C20/28316*100000,-1)</f>
        <v>0</v>
      </c>
      <c r="D20" s="43">
        <f>+ROUND([1]Sheet1!D20/28316*100000,-1)</f>
        <v>0</v>
      </c>
      <c r="E20" s="43">
        <f>+ROUND([1]Sheet1!E20/28316*100000,-1)</f>
        <v>0</v>
      </c>
      <c r="F20" s="43">
        <f>+ROUND([1]Sheet1!F20/28316*100000,-1)</f>
        <v>0</v>
      </c>
      <c r="G20" s="43">
        <f>+ROUND([1]Sheet1!G20/28316*100000,-1)</f>
        <v>0</v>
      </c>
      <c r="H20" s="43">
        <f>+ROUND([1]Sheet1!H20/28316*100000,-1)</f>
        <v>0</v>
      </c>
      <c r="I20" s="43">
        <f>+ROUND([1]Sheet1!I20/28316*100000,-1)</f>
        <v>0</v>
      </c>
      <c r="J20" s="43">
        <f>+ROUND([1]Sheet1!J20/28316*100000,-1)</f>
        <v>0</v>
      </c>
      <c r="K20" s="39">
        <f>+ROUND([1]Sheet1!K20/28316*100000,-1)</f>
        <v>100</v>
      </c>
      <c r="L20" s="39">
        <f>+ROUND([1]Sheet1!L20/28316*100000,-1)</f>
        <v>130</v>
      </c>
      <c r="M20" s="39">
        <f>+ROUND([1]Sheet1!M20/28316*100000,-1)</f>
        <v>160</v>
      </c>
      <c r="N20" s="39">
        <f>+ROUND([1]Sheet1!N20/28316*100000,-1)</f>
        <v>180</v>
      </c>
      <c r="O20" s="39">
        <f>+ROUND([1]Sheet1!O20/28316*100000,-1)</f>
        <v>200</v>
      </c>
      <c r="P20" s="39">
        <f>+ROUND([1]Sheet1!P20/28316*100000,-1)</f>
        <v>210</v>
      </c>
      <c r="Q20" s="39">
        <f>+ROUND([1]Sheet1!Q20/28316*100000,-1)</f>
        <v>250</v>
      </c>
      <c r="R20" s="39">
        <f>+ROUND([1]Sheet1!R20/28316*100000,-1)</f>
        <v>270</v>
      </c>
      <c r="S20" s="39">
        <f>+ROUND([1]Sheet1!S20/28316*100000,-1)</f>
        <v>290</v>
      </c>
      <c r="T20" s="39">
        <f>+ROUND([1]Sheet1!T20/28316*100000,-1)</f>
        <v>310</v>
      </c>
      <c r="U20" s="39">
        <f>+ROUND([1]Sheet1!U20/28316*100000,-1)</f>
        <v>320</v>
      </c>
      <c r="V20" s="39">
        <f>+ROUND([1]Sheet1!V20/28316*100000,-1)</f>
        <v>340</v>
      </c>
      <c r="W20" s="39">
        <f>+ROUND([1]Sheet1!W20/28316*100000,-1)</f>
        <v>360</v>
      </c>
      <c r="X20" s="40">
        <f>+ROUND([1]Sheet1!X20/28316*100000,-1)</f>
        <v>380</v>
      </c>
      <c r="Y20" s="40">
        <f>+ROUND([1]Sheet1!Y20/28316*100000,-1)</f>
        <v>400</v>
      </c>
      <c r="Z20" s="40">
        <f>+ROUND([1]Sheet1!Z20/28316*100000,-1)</f>
        <v>410</v>
      </c>
      <c r="AA20" s="40">
        <f>+ROUND([1]Sheet1!AA20/28316*100000,-1)</f>
        <v>420</v>
      </c>
      <c r="AB20" s="40">
        <f>+ROUND([1]Sheet1!AB20/28316*100000,-1)</f>
        <v>430</v>
      </c>
      <c r="AC20" s="40">
        <f>+ROUND([1]Sheet1!AC20/28316*100000,-1)</f>
        <v>430</v>
      </c>
      <c r="AD20" s="40">
        <f>+ROUND([1]Sheet1!AD20/28316*100000,-1)</f>
        <v>440</v>
      </c>
      <c r="AE20" s="75"/>
    </row>
    <row r="21" spans="1:31" x14ac:dyDescent="0.2">
      <c r="A21" s="67"/>
      <c r="B21" s="44">
        <f>+ROUND(+[1]Sheet1!B21/14.5,0)</f>
        <v>14</v>
      </c>
      <c r="C21" s="42">
        <f>+ROUND([1]Sheet1!C21/28316*100000,-1)</f>
        <v>0</v>
      </c>
      <c r="D21" s="43">
        <f>+ROUND([1]Sheet1!D21/28316*100000,-1)</f>
        <v>0</v>
      </c>
      <c r="E21" s="43">
        <f>+ROUND([1]Sheet1!E21/28316*100000,-1)</f>
        <v>0</v>
      </c>
      <c r="F21" s="43">
        <f>+ROUND([1]Sheet1!F21/28316*100000,-1)</f>
        <v>0</v>
      </c>
      <c r="G21" s="43">
        <f>+ROUND([1]Sheet1!G21/28316*100000,-1)</f>
        <v>0</v>
      </c>
      <c r="H21" s="43">
        <f>+ROUND([1]Sheet1!H21/28316*100000,-1)</f>
        <v>0</v>
      </c>
      <c r="I21" s="43">
        <f>+ROUND([1]Sheet1!I21/28316*100000,-1)</f>
        <v>0</v>
      </c>
      <c r="J21" s="43">
        <f>+ROUND([1]Sheet1!J21/28316*100000,-1)</f>
        <v>0</v>
      </c>
      <c r="K21" s="43">
        <f>+ROUND([1]Sheet1!K21/28316*100000,-1)</f>
        <v>0</v>
      </c>
      <c r="L21" s="39">
        <f>+ROUND([1]Sheet1!L21/28316*100000,-1)</f>
        <v>110</v>
      </c>
      <c r="M21" s="39">
        <f>+ROUND([1]Sheet1!M21/28316*100000,-1)</f>
        <v>130</v>
      </c>
      <c r="N21" s="39">
        <f>+ROUND([1]Sheet1!N21/28316*100000,-1)</f>
        <v>160</v>
      </c>
      <c r="O21" s="39">
        <f>+ROUND([1]Sheet1!O21/28316*100000,-1)</f>
        <v>180</v>
      </c>
      <c r="P21" s="39">
        <f>+ROUND([1]Sheet1!P21/28316*100000,-1)</f>
        <v>200</v>
      </c>
      <c r="Q21" s="39">
        <f>+ROUND([1]Sheet1!Q21/28316*100000,-1)</f>
        <v>220</v>
      </c>
      <c r="R21" s="39">
        <f>+ROUND([1]Sheet1!R21/28316*100000,-1)</f>
        <v>240</v>
      </c>
      <c r="S21" s="39">
        <f>+ROUND([1]Sheet1!S21/28316*100000,-1)</f>
        <v>260</v>
      </c>
      <c r="T21" s="39">
        <f>+ROUND([1]Sheet1!T21/28316*100000,-1)</f>
        <v>280</v>
      </c>
      <c r="U21" s="39">
        <f>+ROUND([1]Sheet1!U21/28316*100000,-1)</f>
        <v>290</v>
      </c>
      <c r="V21" s="39">
        <f>+ROUND([1]Sheet1!V21/28316*100000,-1)</f>
        <v>310</v>
      </c>
      <c r="W21" s="39">
        <f>+ROUND([1]Sheet1!W21/28316*100000,-1)</f>
        <v>320</v>
      </c>
      <c r="X21" s="39">
        <f>+ROUND([1]Sheet1!X21/28316*100000,-1)</f>
        <v>340</v>
      </c>
      <c r="Y21" s="39">
        <f>+ROUND([1]Sheet1!Y21/28316*100000,-1)</f>
        <v>360</v>
      </c>
      <c r="Z21" s="39">
        <f>+ROUND([1]Sheet1!Z21/28316*100000,-1)</f>
        <v>370</v>
      </c>
      <c r="AA21" s="40">
        <f>+ROUND([1]Sheet1!AA21/28316*100000,-1)</f>
        <v>390</v>
      </c>
      <c r="AB21" s="40">
        <f>+ROUND([1]Sheet1!AB21/28316*100000,-1)</f>
        <v>400</v>
      </c>
      <c r="AC21" s="40">
        <f>+ROUND([1]Sheet1!AC21/28316*100000,-1)</f>
        <v>410</v>
      </c>
      <c r="AD21" s="40">
        <f>+ROUND([1]Sheet1!AD21/28316*100000,-1)</f>
        <v>420</v>
      </c>
      <c r="AE21" s="75"/>
    </row>
    <row r="22" spans="1:31" ht="12.95" customHeight="1" x14ac:dyDescent="0.2">
      <c r="A22" s="67"/>
      <c r="B22" s="44">
        <f>+ROUND(+[1]Sheet1!B22/14.5,0)</f>
        <v>17</v>
      </c>
      <c r="C22" s="42">
        <f>+ROUND([1]Sheet1!C22/28316*100000,-1)</f>
        <v>0</v>
      </c>
      <c r="D22" s="43">
        <f>+ROUND([1]Sheet1!D22/28316*100000,-1)</f>
        <v>0</v>
      </c>
      <c r="E22" s="43">
        <f>+ROUND([1]Sheet1!E22/28316*100000,-1)</f>
        <v>0</v>
      </c>
      <c r="F22" s="43">
        <f>+ROUND([1]Sheet1!F22/28316*100000,-1)</f>
        <v>0</v>
      </c>
      <c r="G22" s="43">
        <f>+ROUND([1]Sheet1!G22/28316*100000,-1)</f>
        <v>0</v>
      </c>
      <c r="H22" s="43">
        <f>+ROUND([1]Sheet1!H22/28316*100000,-1)</f>
        <v>0</v>
      </c>
      <c r="I22" s="43">
        <f>+ROUND([1]Sheet1!I22/28316*100000,-1)</f>
        <v>0</v>
      </c>
      <c r="J22" s="43">
        <f>+ROUND([1]Sheet1!J22/28316*100000,-1)</f>
        <v>0</v>
      </c>
      <c r="K22" s="43">
        <f>+ROUND([1]Sheet1!K22/28316*100000,-1)</f>
        <v>0</v>
      </c>
      <c r="L22" s="43">
        <f>+ROUND([1]Sheet1!L22/28316*100000,-1)</f>
        <v>0</v>
      </c>
      <c r="M22" s="39">
        <f>+ROUND([1]Sheet1!M22/28316*100000,-1)</f>
        <v>90</v>
      </c>
      <c r="N22" s="39">
        <f>+ROUND([1]Sheet1!N22/28316*100000,-1)</f>
        <v>120</v>
      </c>
      <c r="O22" s="39">
        <f>+ROUND([1]Sheet1!O22/28316*100000,-1)</f>
        <v>140</v>
      </c>
      <c r="P22" s="39">
        <f>+ROUND([1]Sheet1!P22/28316*100000,-1)</f>
        <v>150</v>
      </c>
      <c r="Q22" s="39">
        <f>+ROUND([1]Sheet1!Q22/28316*100000,-1)</f>
        <v>180</v>
      </c>
      <c r="R22" s="39">
        <f>+ROUND([1]Sheet1!R22/28316*100000,-1)</f>
        <v>190</v>
      </c>
      <c r="S22" s="39">
        <f>+ROUND([1]Sheet1!S22/28316*100000,-1)</f>
        <v>210</v>
      </c>
      <c r="T22" s="39">
        <f>+ROUND([1]Sheet1!T22/28316*100000,-1)</f>
        <v>230</v>
      </c>
      <c r="U22" s="39">
        <f>+ROUND([1]Sheet1!U22/28316*100000,-1)</f>
        <v>240</v>
      </c>
      <c r="V22" s="39">
        <f>+ROUND([1]Sheet1!V22/28316*100000,-1)</f>
        <v>260</v>
      </c>
      <c r="W22" s="39">
        <f>+ROUND([1]Sheet1!W22/28316*100000,-1)</f>
        <v>270</v>
      </c>
      <c r="X22" s="39">
        <f>+ROUND([1]Sheet1!X22/28316*100000,-1)</f>
        <v>290</v>
      </c>
      <c r="Y22" s="39">
        <f>+ROUND([1]Sheet1!Y22/28316*100000,-1)</f>
        <v>300</v>
      </c>
      <c r="Z22" s="39">
        <f>+ROUND([1]Sheet1!Z22/28316*100000,-1)</f>
        <v>310</v>
      </c>
      <c r="AA22" s="39">
        <f>+ROUND([1]Sheet1!AA22/28316*100000,-1)</f>
        <v>320</v>
      </c>
      <c r="AB22" s="39">
        <f>+ROUND([1]Sheet1!AB22/28316*100000,-1)</f>
        <v>340</v>
      </c>
      <c r="AC22" s="39">
        <f>+ROUND([1]Sheet1!AC22/28316*100000,-1)</f>
        <v>350</v>
      </c>
      <c r="AD22" s="40">
        <f>+ROUND([1]Sheet1!AD22/28316*100000,-1)</f>
        <v>360</v>
      </c>
      <c r="AE22" s="76"/>
    </row>
    <row r="23" spans="1:31" x14ac:dyDescent="0.2">
      <c r="A23" s="67"/>
      <c r="B23" s="44">
        <f>+ROUND(+[1]Sheet1!B23/14.5,0)</f>
        <v>21</v>
      </c>
      <c r="C23" s="42">
        <f>+ROUND([1]Sheet1!C23/28316*100000,-1)</f>
        <v>0</v>
      </c>
      <c r="D23" s="43">
        <f>+ROUND([1]Sheet1!D23/28316*100000,-1)</f>
        <v>0</v>
      </c>
      <c r="E23" s="43">
        <f>+ROUND([1]Sheet1!E23/28316*100000,-1)</f>
        <v>0</v>
      </c>
      <c r="F23" s="43">
        <f>+ROUND([1]Sheet1!F23/28316*100000,-1)</f>
        <v>0</v>
      </c>
      <c r="G23" s="43">
        <f>+ROUND([1]Sheet1!G23/28316*100000,-1)</f>
        <v>0</v>
      </c>
      <c r="H23" s="43">
        <f>+ROUND([1]Sheet1!H23/28316*100000,-1)</f>
        <v>0</v>
      </c>
      <c r="I23" s="43">
        <f>+ROUND([1]Sheet1!I23/28316*100000,-1)</f>
        <v>0</v>
      </c>
      <c r="J23" s="43">
        <f>+ROUND([1]Sheet1!J23/28316*100000,-1)</f>
        <v>0</v>
      </c>
      <c r="K23" s="43">
        <f>+ROUND([1]Sheet1!K23/28316*100000,-1)</f>
        <v>0</v>
      </c>
      <c r="L23" s="43">
        <f>+ROUND([1]Sheet1!L23/28316*100000,-1)</f>
        <v>0</v>
      </c>
      <c r="M23" s="43">
        <f>+ROUND([1]Sheet1!M23/28316*100000,-1)</f>
        <v>0</v>
      </c>
      <c r="N23" s="39">
        <f>+ROUND([1]Sheet1!N23/28316*100000,-1)</f>
        <v>80</v>
      </c>
      <c r="O23" s="39">
        <f>+ROUND([1]Sheet1!O23/28316*100000,-1)</f>
        <v>110</v>
      </c>
      <c r="P23" s="39">
        <f>+ROUND([1]Sheet1!P23/28316*100000,-1)</f>
        <v>130</v>
      </c>
      <c r="Q23" s="39">
        <f>+ROUND([1]Sheet1!Q23/28316*100000,-1)</f>
        <v>140</v>
      </c>
      <c r="R23" s="39">
        <f>+ROUND([1]Sheet1!R23/28316*100000,-1)</f>
        <v>160</v>
      </c>
      <c r="S23" s="39">
        <f>+ROUND([1]Sheet1!S23/28316*100000,-1)</f>
        <v>180</v>
      </c>
      <c r="T23" s="39">
        <f>+ROUND([1]Sheet1!T23/28316*100000,-1)</f>
        <v>190</v>
      </c>
      <c r="U23" s="39">
        <f>+ROUND([1]Sheet1!U23/28316*100000,-1)</f>
        <v>200</v>
      </c>
      <c r="V23" s="39">
        <f>+ROUND([1]Sheet1!V23/28316*100000,-1)</f>
        <v>220</v>
      </c>
      <c r="W23" s="39">
        <f>+ROUND([1]Sheet1!W23/28316*100000,-1)</f>
        <v>230</v>
      </c>
      <c r="X23" s="39">
        <f>+ROUND([1]Sheet1!X23/28316*100000,-1)</f>
        <v>240</v>
      </c>
      <c r="Y23" s="39">
        <f>+ROUND([1]Sheet1!Y23/28316*100000,-1)</f>
        <v>260</v>
      </c>
      <c r="Z23" s="39">
        <f>+ROUND([1]Sheet1!Z23/28316*100000,-1)</f>
        <v>270</v>
      </c>
      <c r="AA23" s="39">
        <f>+ROUND([1]Sheet1!AA23/28316*100000,-1)</f>
        <v>280</v>
      </c>
      <c r="AB23" s="39">
        <f>+ROUND([1]Sheet1!AB23/28316*100000,-1)</f>
        <v>290</v>
      </c>
      <c r="AC23" s="39">
        <f>+ROUND([1]Sheet1!AC23/28316*100000,-1)</f>
        <v>300</v>
      </c>
      <c r="AD23" s="39">
        <f>+ROUND([1]Sheet1!AD23/28316*100000,-1)</f>
        <v>310</v>
      </c>
      <c r="AE23" s="71" t="s">
        <v>43</v>
      </c>
    </row>
    <row r="24" spans="1:31" x14ac:dyDescent="0.2">
      <c r="A24" s="67"/>
      <c r="B24" s="44">
        <f>+ROUND(+[1]Sheet1!B24/14.5,0)</f>
        <v>24</v>
      </c>
      <c r="C24" s="42">
        <f>+ROUND([1]Sheet1!C24/28316*100000,-1)</f>
        <v>0</v>
      </c>
      <c r="D24" s="43">
        <f>+ROUND([1]Sheet1!D24/28316*100000,-1)</f>
        <v>0</v>
      </c>
      <c r="E24" s="43">
        <f>+ROUND([1]Sheet1!E24/28316*100000,-1)</f>
        <v>0</v>
      </c>
      <c r="F24" s="43">
        <f>+ROUND([1]Sheet1!F24/28316*100000,-1)</f>
        <v>0</v>
      </c>
      <c r="G24" s="43">
        <f>+ROUND([1]Sheet1!G24/28316*100000,-1)</f>
        <v>0</v>
      </c>
      <c r="H24" s="43">
        <f>+ROUND([1]Sheet1!H24/28316*100000,-1)</f>
        <v>0</v>
      </c>
      <c r="I24" s="43">
        <f>+ROUND([1]Sheet1!I24/28316*100000,-1)</f>
        <v>0</v>
      </c>
      <c r="J24" s="43">
        <f>+ROUND([1]Sheet1!J24/28316*100000,-1)</f>
        <v>0</v>
      </c>
      <c r="K24" s="43">
        <f>+ROUND([1]Sheet1!K24/28316*100000,-1)</f>
        <v>0</v>
      </c>
      <c r="L24" s="43">
        <f>+ROUND([1]Sheet1!L24/28316*100000,-1)</f>
        <v>0</v>
      </c>
      <c r="M24" s="43">
        <f>+ROUND([1]Sheet1!M24/28316*100000,-1)</f>
        <v>0</v>
      </c>
      <c r="N24" s="43">
        <f>+ROUND([1]Sheet1!N24/28316*100000,-1)</f>
        <v>0</v>
      </c>
      <c r="O24" s="39">
        <f>+ROUND([1]Sheet1!O24/28316*100000,-1)</f>
        <v>70</v>
      </c>
      <c r="P24" s="39">
        <f>+ROUND([1]Sheet1!P24/28316*100000,-1)</f>
        <v>100</v>
      </c>
      <c r="Q24" s="39">
        <f>+ROUND([1]Sheet1!Q24/28316*100000,-1)</f>
        <v>120</v>
      </c>
      <c r="R24" s="39">
        <f>+ROUND([1]Sheet1!R24/28316*100000,-1)</f>
        <v>130</v>
      </c>
      <c r="S24" s="39">
        <f>+ROUND([1]Sheet1!S24/28316*100000,-1)</f>
        <v>150</v>
      </c>
      <c r="T24" s="39">
        <f>+ROUND([1]Sheet1!T24/28316*100000,-1)</f>
        <v>160</v>
      </c>
      <c r="U24" s="39">
        <f>+ROUND([1]Sheet1!U24/28316*100000,-1)</f>
        <v>180</v>
      </c>
      <c r="V24" s="39">
        <f>+ROUND([1]Sheet1!V24/28316*100000,-1)</f>
        <v>190</v>
      </c>
      <c r="W24" s="39">
        <f>+ROUND([1]Sheet1!W24/28316*100000,-1)</f>
        <v>200</v>
      </c>
      <c r="X24" s="39">
        <f>+ROUND([1]Sheet1!X24/28316*100000,-1)</f>
        <v>210</v>
      </c>
      <c r="Y24" s="39">
        <f>+ROUND([1]Sheet1!Y24/28316*100000,-1)</f>
        <v>220</v>
      </c>
      <c r="Z24" s="39">
        <f>+ROUND([1]Sheet1!Z24/28316*100000,-1)</f>
        <v>240</v>
      </c>
      <c r="AA24" s="39">
        <f>+ROUND([1]Sheet1!AA24/28316*100000,-1)</f>
        <v>250</v>
      </c>
      <c r="AB24" s="39">
        <f>+ROUND([1]Sheet1!AB24/28316*100000,-1)</f>
        <v>260</v>
      </c>
      <c r="AC24" s="39">
        <f>+ROUND([1]Sheet1!AC24/28316*100000,-1)</f>
        <v>260</v>
      </c>
      <c r="AD24" s="39">
        <f>+ROUND([1]Sheet1!AD24/28316*100000,-1)</f>
        <v>280</v>
      </c>
      <c r="AE24" s="72"/>
    </row>
    <row r="25" spans="1:31" x14ac:dyDescent="0.2">
      <c r="A25" s="67"/>
      <c r="B25" s="44">
        <f>+ROUND(+[1]Sheet1!B25/14.5,0)</f>
        <v>28</v>
      </c>
      <c r="C25" s="42">
        <f>+ROUND([1]Sheet1!C25/28316*100000,-1)</f>
        <v>0</v>
      </c>
      <c r="D25" s="43">
        <f>+ROUND([1]Sheet1!D25/28316*100000,-1)</f>
        <v>0</v>
      </c>
      <c r="E25" s="43">
        <f>+ROUND([1]Sheet1!E25/28316*100000,-1)</f>
        <v>0</v>
      </c>
      <c r="F25" s="43">
        <f>+ROUND([1]Sheet1!F25/28316*100000,-1)</f>
        <v>0</v>
      </c>
      <c r="G25" s="43">
        <f>+ROUND([1]Sheet1!G25/28316*100000,-1)</f>
        <v>0</v>
      </c>
      <c r="H25" s="43">
        <f>+ROUND([1]Sheet1!H25/28316*100000,-1)</f>
        <v>0</v>
      </c>
      <c r="I25" s="43">
        <f>+ROUND([1]Sheet1!I25/28316*100000,-1)</f>
        <v>0</v>
      </c>
      <c r="J25" s="43">
        <f>+ROUND([1]Sheet1!J25/28316*100000,-1)</f>
        <v>0</v>
      </c>
      <c r="K25" s="43">
        <f>+ROUND([1]Sheet1!K25/28316*100000,-1)</f>
        <v>0</v>
      </c>
      <c r="L25" s="43">
        <f>+ROUND([1]Sheet1!L25/28316*100000,-1)</f>
        <v>0</v>
      </c>
      <c r="M25" s="43">
        <f>+ROUND([1]Sheet1!M25/28316*100000,-1)</f>
        <v>0</v>
      </c>
      <c r="N25" s="43">
        <f>+ROUND([1]Sheet1!N25/28316*100000,-1)</f>
        <v>0</v>
      </c>
      <c r="O25" s="43">
        <f>+ROUND([1]Sheet1!O25/28316*100000,-1)</f>
        <v>0</v>
      </c>
      <c r="P25" s="43">
        <f>+ROUND([1]Sheet1!P25/28316*100000,-1)</f>
        <v>0</v>
      </c>
      <c r="Q25" s="39">
        <f>+ROUND([1]Sheet1!Q25/28316*100000,-1)</f>
        <v>90</v>
      </c>
      <c r="R25" s="39">
        <f>+ROUND([1]Sheet1!R25/28316*100000,-1)</f>
        <v>110</v>
      </c>
      <c r="S25" s="39">
        <f>+ROUND([1]Sheet1!S25/28316*100000,-1)</f>
        <v>120</v>
      </c>
      <c r="T25" s="39">
        <f>+ROUND([1]Sheet1!T25/28316*100000,-1)</f>
        <v>140</v>
      </c>
      <c r="U25" s="39">
        <f>+ROUND([1]Sheet1!U25/28316*100000,-1)</f>
        <v>150</v>
      </c>
      <c r="V25" s="39">
        <f>+ROUND([1]Sheet1!V25/28316*100000,-1)</f>
        <v>160</v>
      </c>
      <c r="W25" s="39">
        <f>+ROUND([1]Sheet1!W25/28316*100000,-1)</f>
        <v>180</v>
      </c>
      <c r="X25" s="39">
        <f>+ROUND([1]Sheet1!X25/28316*100000,-1)</f>
        <v>190</v>
      </c>
      <c r="Y25" s="39">
        <f>+ROUND([1]Sheet1!Y25/28316*100000,-1)</f>
        <v>200</v>
      </c>
      <c r="Z25" s="39">
        <f>+ROUND([1]Sheet1!Z25/28316*100000,-1)</f>
        <v>210</v>
      </c>
      <c r="AA25" s="39">
        <f>+ROUND([1]Sheet1!AA25/28316*100000,-1)</f>
        <v>210</v>
      </c>
      <c r="AB25" s="39">
        <f>+ROUND([1]Sheet1!AB25/28316*100000,-1)</f>
        <v>230</v>
      </c>
      <c r="AC25" s="39">
        <f>+ROUND([1]Sheet1!AC25/28316*100000,-1)</f>
        <v>240</v>
      </c>
      <c r="AD25" s="39">
        <f>+ROUND([1]Sheet1!AD25/28316*100000,-1)</f>
        <v>250</v>
      </c>
      <c r="AE25" s="72"/>
    </row>
    <row r="26" spans="1:31" x14ac:dyDescent="0.2">
      <c r="A26" s="67"/>
      <c r="B26" s="44">
        <f>+ROUND(+[1]Sheet1!B26/14.5,0)</f>
        <v>31</v>
      </c>
      <c r="C26" s="42">
        <f>+ROUND([1]Sheet1!C26/28316*100000,-1)</f>
        <v>0</v>
      </c>
      <c r="D26" s="43">
        <f>+ROUND([1]Sheet1!D26/28316*100000,-1)</f>
        <v>0</v>
      </c>
      <c r="E26" s="43">
        <f>+ROUND([1]Sheet1!E26/28316*100000,-1)</f>
        <v>0</v>
      </c>
      <c r="F26" s="43">
        <f>+ROUND([1]Sheet1!F26/28316*100000,-1)</f>
        <v>0</v>
      </c>
      <c r="G26" s="43">
        <f>+ROUND([1]Sheet1!G26/28316*100000,-1)</f>
        <v>0</v>
      </c>
      <c r="H26" s="43">
        <f>+ROUND([1]Sheet1!H26/28316*100000,-1)</f>
        <v>0</v>
      </c>
      <c r="I26" s="43">
        <f>+ROUND([1]Sheet1!I26/28316*100000,-1)</f>
        <v>0</v>
      </c>
      <c r="J26" s="43">
        <f>+ROUND([1]Sheet1!J26/28316*100000,-1)</f>
        <v>0</v>
      </c>
      <c r="K26" s="43">
        <f>+ROUND([1]Sheet1!K26/28316*100000,-1)</f>
        <v>0</v>
      </c>
      <c r="L26" s="43">
        <f>+ROUND([1]Sheet1!L26/28316*100000,-1)</f>
        <v>0</v>
      </c>
      <c r="M26" s="43">
        <f>+ROUND([1]Sheet1!M26/28316*100000,-1)</f>
        <v>0</v>
      </c>
      <c r="N26" s="43">
        <f>+ROUND([1]Sheet1!N26/28316*100000,-1)</f>
        <v>0</v>
      </c>
      <c r="O26" s="43">
        <f>+ROUND([1]Sheet1!O26/28316*100000,-1)</f>
        <v>0</v>
      </c>
      <c r="P26" s="43">
        <f>+ROUND([1]Sheet1!P26/28316*100000,-1)</f>
        <v>0</v>
      </c>
      <c r="Q26" s="43">
        <f>+ROUND([1]Sheet1!Q26/28316*100000,-1)</f>
        <v>0</v>
      </c>
      <c r="R26" s="39">
        <f>+ROUND([1]Sheet1!R26/28316*100000,-1)</f>
        <v>80</v>
      </c>
      <c r="S26" s="39">
        <f>+ROUND([1]Sheet1!S26/28316*100000,-1)</f>
        <v>100</v>
      </c>
      <c r="T26" s="39">
        <f>+ROUND([1]Sheet1!T26/28316*100000,-1)</f>
        <v>110</v>
      </c>
      <c r="U26" s="39">
        <f>+ROUND([1]Sheet1!U26/28316*100000,-1)</f>
        <v>130</v>
      </c>
      <c r="V26" s="39">
        <f>+ROUND([1]Sheet1!V26/28316*100000,-1)</f>
        <v>140</v>
      </c>
      <c r="W26" s="39">
        <f>+ROUND([1]Sheet1!W26/28316*100000,-1)</f>
        <v>150</v>
      </c>
      <c r="X26" s="39">
        <f>+ROUND([1]Sheet1!X26/28316*100000,-1)</f>
        <v>160</v>
      </c>
      <c r="Y26" s="39">
        <f>+ROUND([1]Sheet1!Y26/28316*100000,-1)</f>
        <v>170</v>
      </c>
      <c r="Z26" s="39">
        <f>+ROUND([1]Sheet1!Z26/28316*100000,-1)</f>
        <v>180</v>
      </c>
      <c r="AA26" s="39">
        <f>+ROUND([1]Sheet1!AA26/28316*100000,-1)</f>
        <v>190</v>
      </c>
      <c r="AB26" s="39">
        <f>+ROUND([1]Sheet1!AB26/28316*100000,-1)</f>
        <v>200</v>
      </c>
      <c r="AC26" s="39">
        <f>+ROUND([1]Sheet1!AC26/28316*100000,-1)</f>
        <v>210</v>
      </c>
      <c r="AD26" s="39">
        <f>+ROUND([1]Sheet1!AD26/28316*100000,-1)</f>
        <v>220</v>
      </c>
      <c r="AE26" s="72"/>
    </row>
    <row r="27" spans="1:31" x14ac:dyDescent="0.2">
      <c r="A27" s="67"/>
      <c r="B27" s="44">
        <f>+ROUND(+[1]Sheet1!B27/14.5,0)</f>
        <v>34</v>
      </c>
      <c r="C27" s="42">
        <f>+ROUND([1]Sheet1!C27/28316*100000,-1)</f>
        <v>0</v>
      </c>
      <c r="D27" s="43">
        <f>+ROUND([1]Sheet1!D27/28316*100000,-1)</f>
        <v>0</v>
      </c>
      <c r="E27" s="43">
        <f>+ROUND([1]Sheet1!E27/28316*100000,-1)</f>
        <v>0</v>
      </c>
      <c r="F27" s="43">
        <f>+ROUND([1]Sheet1!F27/28316*100000,-1)</f>
        <v>0</v>
      </c>
      <c r="G27" s="43">
        <f>+ROUND([1]Sheet1!G27/28316*100000,-1)</f>
        <v>0</v>
      </c>
      <c r="H27" s="43">
        <f>+ROUND([1]Sheet1!H27/28316*100000,-1)</f>
        <v>0</v>
      </c>
      <c r="I27" s="43">
        <f>+ROUND([1]Sheet1!I27/28316*100000,-1)</f>
        <v>0</v>
      </c>
      <c r="J27" s="43">
        <f>+ROUND([1]Sheet1!J27/28316*100000,-1)</f>
        <v>0</v>
      </c>
      <c r="K27" s="43">
        <f>+ROUND([1]Sheet1!K27/28316*100000,-1)</f>
        <v>0</v>
      </c>
      <c r="L27" s="43">
        <f>+ROUND([1]Sheet1!L27/28316*100000,-1)</f>
        <v>0</v>
      </c>
      <c r="M27" s="43">
        <f>+ROUND([1]Sheet1!M27/28316*100000,-1)</f>
        <v>0</v>
      </c>
      <c r="N27" s="43">
        <f>+ROUND([1]Sheet1!N27/28316*100000,-1)</f>
        <v>0</v>
      </c>
      <c r="O27" s="43">
        <f>+ROUND([1]Sheet1!O27/28316*100000,-1)</f>
        <v>0</v>
      </c>
      <c r="P27" s="43">
        <f>+ROUND([1]Sheet1!P27/28316*100000,-1)</f>
        <v>0</v>
      </c>
      <c r="Q27" s="43">
        <f>+ROUND([1]Sheet1!Q27/28316*100000,-1)</f>
        <v>0</v>
      </c>
      <c r="R27" s="43">
        <f>+ROUND([1]Sheet1!R27/28316*100000,-1)</f>
        <v>0</v>
      </c>
      <c r="S27" s="39">
        <f>+ROUND([1]Sheet1!S27/28316*100000,-1)</f>
        <v>80</v>
      </c>
      <c r="T27" s="39">
        <f>+ROUND([1]Sheet1!T27/28316*100000,-1)</f>
        <v>90</v>
      </c>
      <c r="U27" s="39">
        <f>+ROUND([1]Sheet1!U27/28316*100000,-1)</f>
        <v>110</v>
      </c>
      <c r="V27" s="39">
        <f>+ROUND([1]Sheet1!V27/28316*100000,-1)</f>
        <v>120</v>
      </c>
      <c r="W27" s="39">
        <f>+ROUND([1]Sheet1!W27/28316*100000,-1)</f>
        <v>130</v>
      </c>
      <c r="X27" s="39">
        <f>+ROUND([1]Sheet1!X27/28316*100000,-1)</f>
        <v>140</v>
      </c>
      <c r="Y27" s="39">
        <f>+ROUND([1]Sheet1!Y27/28316*100000,-1)</f>
        <v>160</v>
      </c>
      <c r="Z27" s="39">
        <f>+ROUND([1]Sheet1!Z27/28316*100000,-1)</f>
        <v>160</v>
      </c>
      <c r="AA27" s="39">
        <f>+ROUND([1]Sheet1!AA27/28316*100000,-1)</f>
        <v>170</v>
      </c>
      <c r="AB27" s="39">
        <f>+ROUND([1]Sheet1!AB27/28316*100000,-1)</f>
        <v>180</v>
      </c>
      <c r="AC27" s="39">
        <f>+ROUND([1]Sheet1!AC27/28316*100000,-1)</f>
        <v>190</v>
      </c>
      <c r="AD27" s="39">
        <f>+ROUND([1]Sheet1!AD27/28316*100000,-1)</f>
        <v>200</v>
      </c>
      <c r="AE27" s="72"/>
    </row>
    <row r="28" spans="1:31" x14ac:dyDescent="0.2">
      <c r="A28" s="67"/>
      <c r="B28" s="44">
        <f>+ROUND(+[1]Sheet1!B28/14.5,0)</f>
        <v>38</v>
      </c>
      <c r="C28" s="42">
        <f>+ROUND([1]Sheet1!C28/28316*100000,-1)</f>
        <v>0</v>
      </c>
      <c r="D28" s="43">
        <f>+ROUND([1]Sheet1!D28/28316*100000,-1)</f>
        <v>0</v>
      </c>
      <c r="E28" s="43">
        <f>+ROUND([1]Sheet1!E28/28316*100000,-1)</f>
        <v>0</v>
      </c>
      <c r="F28" s="43">
        <f>+ROUND([1]Sheet1!F28/28316*100000,-1)</f>
        <v>0</v>
      </c>
      <c r="G28" s="43">
        <f>+ROUND([1]Sheet1!G28/28316*100000,-1)</f>
        <v>0</v>
      </c>
      <c r="H28" s="43">
        <f>+ROUND([1]Sheet1!H28/28316*100000,-1)</f>
        <v>0</v>
      </c>
      <c r="I28" s="43">
        <f>+ROUND([1]Sheet1!I28/28316*100000,-1)</f>
        <v>0</v>
      </c>
      <c r="J28" s="43">
        <f>+ROUND([1]Sheet1!J28/28316*100000,-1)</f>
        <v>0</v>
      </c>
      <c r="K28" s="43">
        <f>+ROUND([1]Sheet1!K28/28316*100000,-1)</f>
        <v>0</v>
      </c>
      <c r="L28" s="43">
        <f>+ROUND([1]Sheet1!L28/28316*100000,-1)</f>
        <v>0</v>
      </c>
      <c r="M28" s="43">
        <f>+ROUND([1]Sheet1!M28/28316*100000,-1)</f>
        <v>0</v>
      </c>
      <c r="N28" s="43">
        <f>+ROUND([1]Sheet1!N28/28316*100000,-1)</f>
        <v>0</v>
      </c>
      <c r="O28" s="43">
        <f>+ROUND([1]Sheet1!O28/28316*100000,-1)</f>
        <v>0</v>
      </c>
      <c r="P28" s="43">
        <f>+ROUND([1]Sheet1!P28/28316*100000,-1)</f>
        <v>0</v>
      </c>
      <c r="Q28" s="43">
        <f>+ROUND([1]Sheet1!Q28/28316*100000,-1)</f>
        <v>0</v>
      </c>
      <c r="R28" s="43">
        <f>+ROUND([1]Sheet1!R28/28316*100000,-1)</f>
        <v>0</v>
      </c>
      <c r="S28" s="43">
        <f>+ROUND([1]Sheet1!S28/28316*100000,-1)</f>
        <v>0</v>
      </c>
      <c r="T28" s="39">
        <f>+ROUND([1]Sheet1!T28/28316*100000,-1)</f>
        <v>70</v>
      </c>
      <c r="U28" s="39">
        <f>+ROUND([1]Sheet1!U28/28316*100000,-1)</f>
        <v>90</v>
      </c>
      <c r="V28" s="39">
        <f>+ROUND([1]Sheet1!V28/28316*100000,-1)</f>
        <v>70</v>
      </c>
      <c r="W28" s="39">
        <f>+ROUND([1]Sheet1!W28/28316*100000,-1)</f>
        <v>110</v>
      </c>
      <c r="X28" s="39">
        <f>+ROUND([1]Sheet1!X28/28316*100000,-1)</f>
        <v>130</v>
      </c>
      <c r="Y28" s="39">
        <f>+ROUND([1]Sheet1!Y28/28316*100000,-1)</f>
        <v>140</v>
      </c>
      <c r="Z28" s="39">
        <f>+ROUND([1]Sheet1!Z28/28316*100000,-1)</f>
        <v>140</v>
      </c>
      <c r="AA28" s="39">
        <f>+ROUND([1]Sheet1!AA28/28316*100000,-1)</f>
        <v>160</v>
      </c>
      <c r="AB28" s="39">
        <f>+ROUND([1]Sheet1!AB28/28316*100000,-1)</f>
        <v>160</v>
      </c>
      <c r="AC28" s="39">
        <f>+ROUND([1]Sheet1!AC28/28316*100000,-1)</f>
        <v>170</v>
      </c>
      <c r="AD28" s="39">
        <f>+ROUND([1]Sheet1!AD28/28316*100000,-1)</f>
        <v>180</v>
      </c>
      <c r="AE28" s="72"/>
    </row>
    <row r="29" spans="1:31" x14ac:dyDescent="0.2">
      <c r="A29" s="67"/>
      <c r="B29" s="44">
        <f>+ROUND(+[1]Sheet1!B29/14.5,0)</f>
        <v>41</v>
      </c>
      <c r="C29" s="42">
        <f>+ROUND([1]Sheet1!C29/28316*100000,-1)</f>
        <v>0</v>
      </c>
      <c r="D29" s="43">
        <f>+ROUND([1]Sheet1!D29/28316*100000,-1)</f>
        <v>0</v>
      </c>
      <c r="E29" s="43">
        <f>+ROUND([1]Sheet1!E29/28316*100000,-1)</f>
        <v>0</v>
      </c>
      <c r="F29" s="43">
        <f>+ROUND([1]Sheet1!F29/28316*100000,-1)</f>
        <v>0</v>
      </c>
      <c r="G29" s="43">
        <f>+ROUND([1]Sheet1!G29/28316*100000,-1)</f>
        <v>0</v>
      </c>
      <c r="H29" s="43">
        <f>+ROUND([1]Sheet1!H29/28316*100000,-1)</f>
        <v>0</v>
      </c>
      <c r="I29" s="43">
        <f>+ROUND([1]Sheet1!I29/28316*100000,-1)</f>
        <v>0</v>
      </c>
      <c r="J29" s="43">
        <f>+ROUND([1]Sheet1!J29/28316*100000,-1)</f>
        <v>0</v>
      </c>
      <c r="K29" s="43">
        <f>+ROUND([1]Sheet1!K29/28316*100000,-1)</f>
        <v>0</v>
      </c>
      <c r="L29" s="43">
        <f>+ROUND([1]Sheet1!L29/28316*100000,-1)</f>
        <v>0</v>
      </c>
      <c r="M29" s="43">
        <f>+ROUND([1]Sheet1!M29/28316*100000,-1)</f>
        <v>0</v>
      </c>
      <c r="N29" s="43">
        <f>+ROUND([1]Sheet1!N29/28316*100000,-1)</f>
        <v>0</v>
      </c>
      <c r="O29" s="43">
        <f>+ROUND([1]Sheet1!O29/28316*100000,-1)</f>
        <v>0</v>
      </c>
      <c r="P29" s="43">
        <f>+ROUND([1]Sheet1!P29/28316*100000,-1)</f>
        <v>0</v>
      </c>
      <c r="Q29" s="43">
        <f>+ROUND([1]Sheet1!Q29/28316*100000,-1)</f>
        <v>0</v>
      </c>
      <c r="R29" s="43">
        <f>+ROUND([1]Sheet1!R29/28316*100000,-1)</f>
        <v>0</v>
      </c>
      <c r="S29" s="43">
        <f>+ROUND([1]Sheet1!S29/28316*100000,-1)</f>
        <v>0</v>
      </c>
      <c r="T29" s="43">
        <f>+ROUND([1]Sheet1!T29/28316*100000,-1)</f>
        <v>0</v>
      </c>
      <c r="U29" s="43">
        <f>+ROUND([1]Sheet1!U29/28316*100000,-1)</f>
        <v>0</v>
      </c>
      <c r="V29" s="39">
        <f>+ROUND([1]Sheet1!V29/28316*100000,-1)</f>
        <v>80</v>
      </c>
      <c r="W29" s="39">
        <f>+ROUND([1]Sheet1!W29/28316*100000,-1)</f>
        <v>100</v>
      </c>
      <c r="X29" s="39">
        <f>+ROUND([1]Sheet1!X29/28316*100000,-1)</f>
        <v>110</v>
      </c>
      <c r="Y29" s="39">
        <f>+ROUND([1]Sheet1!Y29/28316*100000,-1)</f>
        <v>120</v>
      </c>
      <c r="Z29" s="39">
        <f>+ROUND([1]Sheet1!Z29/28316*100000,-1)</f>
        <v>130</v>
      </c>
      <c r="AA29" s="39">
        <f>+ROUND([1]Sheet1!AA29/28316*100000,-1)</f>
        <v>140</v>
      </c>
      <c r="AB29" s="39">
        <f>+ROUND([1]Sheet1!AB29/28316*100000,-1)</f>
        <v>150</v>
      </c>
      <c r="AC29" s="39">
        <f>+ROUND([1]Sheet1!AC29/28316*100000,-1)</f>
        <v>160</v>
      </c>
      <c r="AD29" s="39">
        <f>+ROUND([1]Sheet1!AD29/28316*100000,-1)</f>
        <v>160</v>
      </c>
      <c r="AE29" s="72"/>
    </row>
    <row r="30" spans="1:31" x14ac:dyDescent="0.2">
      <c r="A30" s="67"/>
      <c r="B30" s="44">
        <f>+ROUND(+[1]Sheet1!B30/14.5,0)</f>
        <v>45</v>
      </c>
      <c r="C30" s="42">
        <f>+ROUND([1]Sheet1!C30/28316*100000,-1)</f>
        <v>0</v>
      </c>
      <c r="D30" s="43">
        <f>+ROUND([1]Sheet1!D30/28316*100000,-1)</f>
        <v>0</v>
      </c>
      <c r="E30" s="43">
        <f>+ROUND([1]Sheet1!E30/28316*100000,-1)</f>
        <v>0</v>
      </c>
      <c r="F30" s="43">
        <f>+ROUND([1]Sheet1!F30/28316*100000,-1)</f>
        <v>0</v>
      </c>
      <c r="G30" s="43">
        <f>+ROUND([1]Sheet1!G30/28316*100000,-1)</f>
        <v>0</v>
      </c>
      <c r="H30" s="43">
        <f>+ROUND([1]Sheet1!H30/28316*100000,-1)</f>
        <v>0</v>
      </c>
      <c r="I30" s="43">
        <f>+ROUND([1]Sheet1!I30/28316*100000,-1)</f>
        <v>0</v>
      </c>
      <c r="J30" s="43">
        <f>+ROUND([1]Sheet1!J30/28316*100000,-1)</f>
        <v>0</v>
      </c>
      <c r="K30" s="43">
        <f>+ROUND([1]Sheet1!K30/28316*100000,-1)</f>
        <v>0</v>
      </c>
      <c r="L30" s="43">
        <f>+ROUND([1]Sheet1!L30/28316*100000,-1)</f>
        <v>0</v>
      </c>
      <c r="M30" s="43">
        <f>+ROUND([1]Sheet1!M30/28316*100000,-1)</f>
        <v>0</v>
      </c>
      <c r="N30" s="43">
        <f>+ROUND([1]Sheet1!N30/28316*100000,-1)</f>
        <v>0</v>
      </c>
      <c r="O30" s="43">
        <f>+ROUND([1]Sheet1!O30/28316*100000,-1)</f>
        <v>0</v>
      </c>
      <c r="P30" s="43">
        <f>+ROUND([1]Sheet1!P30/28316*100000,-1)</f>
        <v>0</v>
      </c>
      <c r="Q30" s="43">
        <f>+ROUND([1]Sheet1!Q30/28316*100000,-1)</f>
        <v>0</v>
      </c>
      <c r="R30" s="43">
        <f>+ROUND([1]Sheet1!R30/28316*100000,-1)</f>
        <v>0</v>
      </c>
      <c r="S30" s="43">
        <f>+ROUND([1]Sheet1!S30/28316*100000,-1)</f>
        <v>0</v>
      </c>
      <c r="T30" s="43">
        <f>+ROUND([1]Sheet1!T30/28316*100000,-1)</f>
        <v>0</v>
      </c>
      <c r="U30" s="43">
        <f>+ROUND([1]Sheet1!U30/28316*100000,-1)</f>
        <v>0</v>
      </c>
      <c r="V30" s="43">
        <f>+ROUND([1]Sheet1!V30/28316*100000,-1)</f>
        <v>0</v>
      </c>
      <c r="W30" s="39">
        <f>+ROUND([1]Sheet1!W30/28316*100000,-1)</f>
        <v>80</v>
      </c>
      <c r="X30" s="39">
        <f>+ROUND([1]Sheet1!X30/28316*100000,-1)</f>
        <v>90</v>
      </c>
      <c r="Y30" s="39">
        <f>+ROUND([1]Sheet1!Y30/28316*100000,-1)</f>
        <v>100</v>
      </c>
      <c r="Z30" s="39">
        <f>+ROUND([1]Sheet1!Z30/28316*100000,-1)</f>
        <v>110</v>
      </c>
      <c r="AA30" s="39">
        <f>+ROUND([1]Sheet1!AA30/28316*100000,-1)</f>
        <v>120</v>
      </c>
      <c r="AB30" s="39">
        <f>+ROUND([1]Sheet1!AB30/28316*100000,-1)</f>
        <v>130</v>
      </c>
      <c r="AC30" s="39">
        <f>+ROUND([1]Sheet1!AC30/28316*100000,-1)</f>
        <v>140</v>
      </c>
      <c r="AD30" s="39">
        <f>+ROUND([1]Sheet1!AD30/28316*100000,-1)</f>
        <v>150</v>
      </c>
      <c r="AE30" s="72"/>
    </row>
    <row r="31" spans="1:31" x14ac:dyDescent="0.2">
      <c r="A31" s="67"/>
      <c r="B31" s="44">
        <f>+ROUND(+[1]Sheet1!B31/14.5,0)</f>
        <v>48</v>
      </c>
      <c r="C31" s="42">
        <f>+ROUND([1]Sheet1!C31/28316*100000,-1)</f>
        <v>0</v>
      </c>
      <c r="D31" s="43">
        <f>+ROUND([1]Sheet1!D31/28316*100000,-1)</f>
        <v>0</v>
      </c>
      <c r="E31" s="43">
        <f>+ROUND([1]Sheet1!E31/28316*100000,-1)</f>
        <v>0</v>
      </c>
      <c r="F31" s="43">
        <f>+ROUND([1]Sheet1!F31/28316*100000,-1)</f>
        <v>0</v>
      </c>
      <c r="G31" s="43">
        <f>+ROUND([1]Sheet1!G31/28316*100000,-1)</f>
        <v>0</v>
      </c>
      <c r="H31" s="43">
        <f>+ROUND([1]Sheet1!H31/28316*100000,-1)</f>
        <v>0</v>
      </c>
      <c r="I31" s="43">
        <f>+ROUND([1]Sheet1!I31/28316*100000,-1)</f>
        <v>0</v>
      </c>
      <c r="J31" s="43">
        <f>+ROUND([1]Sheet1!J31/28316*100000,-1)</f>
        <v>0</v>
      </c>
      <c r="K31" s="43">
        <f>+ROUND([1]Sheet1!K31/28316*100000,-1)</f>
        <v>0</v>
      </c>
      <c r="L31" s="43">
        <f>+ROUND([1]Sheet1!L31/28316*100000,-1)</f>
        <v>0</v>
      </c>
      <c r="M31" s="43">
        <f>+ROUND([1]Sheet1!M31/28316*100000,-1)</f>
        <v>0</v>
      </c>
      <c r="N31" s="43">
        <f>+ROUND([1]Sheet1!N31/28316*100000,-1)</f>
        <v>0</v>
      </c>
      <c r="O31" s="43">
        <f>+ROUND([1]Sheet1!O31/28316*100000,-1)</f>
        <v>0</v>
      </c>
      <c r="P31" s="43">
        <f>+ROUND([1]Sheet1!P31/28316*100000,-1)</f>
        <v>0</v>
      </c>
      <c r="Q31" s="43">
        <f>+ROUND([1]Sheet1!Q31/28316*100000,-1)</f>
        <v>0</v>
      </c>
      <c r="R31" s="43">
        <f>+ROUND([1]Sheet1!R31/28316*100000,-1)</f>
        <v>0</v>
      </c>
      <c r="S31" s="43">
        <f>+ROUND([1]Sheet1!S31/28316*100000,-1)</f>
        <v>0</v>
      </c>
      <c r="T31" s="43">
        <f>+ROUND([1]Sheet1!T31/28316*100000,-1)</f>
        <v>0</v>
      </c>
      <c r="U31" s="43">
        <f>+ROUND([1]Sheet1!U31/28316*100000,-1)</f>
        <v>0</v>
      </c>
      <c r="V31" s="43">
        <f>+ROUND([1]Sheet1!V31/28316*100000,-1)</f>
        <v>0</v>
      </c>
      <c r="W31" s="43">
        <f>+ROUND([1]Sheet1!W31/28316*100000,-1)</f>
        <v>0</v>
      </c>
      <c r="X31" s="39">
        <f>+ROUND([1]Sheet1!X31/28316*100000,-1)</f>
        <v>80</v>
      </c>
      <c r="Y31" s="39">
        <f>+ROUND([1]Sheet1!Y31/28316*100000,-1)</f>
        <v>90</v>
      </c>
      <c r="Z31" s="39">
        <f>+ROUND([1]Sheet1!Z31/28316*100000,-1)</f>
        <v>100</v>
      </c>
      <c r="AA31" s="39">
        <f>+ROUND([1]Sheet1!AA31/28316*100000,-1)</f>
        <v>110</v>
      </c>
      <c r="AB31" s="39">
        <f>+ROUND([1]Sheet1!AB31/28316*100000,-1)</f>
        <v>120</v>
      </c>
      <c r="AC31" s="39">
        <f>+ROUND([1]Sheet1!AC31/28316*100000,-1)</f>
        <v>130</v>
      </c>
      <c r="AD31" s="39">
        <f>+ROUND([1]Sheet1!AD31/28316*100000,-1)</f>
        <v>130</v>
      </c>
      <c r="AE31" s="72"/>
    </row>
    <row r="32" spans="1:31" x14ac:dyDescent="0.2">
      <c r="A32" s="67"/>
      <c r="B32" s="44">
        <f>+ROUND(+[1]Sheet1!B32/14.5,0)</f>
        <v>52</v>
      </c>
      <c r="C32" s="42">
        <f>+ROUND([1]Sheet1!C32/28316*100000,-1)</f>
        <v>0</v>
      </c>
      <c r="D32" s="43">
        <f>+ROUND([1]Sheet1!D32/28316*100000,-1)</f>
        <v>0</v>
      </c>
      <c r="E32" s="43">
        <f>+ROUND([1]Sheet1!E32/28316*100000,-1)</f>
        <v>0</v>
      </c>
      <c r="F32" s="43">
        <f>+ROUND([1]Sheet1!F32/28316*100000,-1)</f>
        <v>0</v>
      </c>
      <c r="G32" s="43">
        <f>+ROUND([1]Sheet1!G32/28316*100000,-1)</f>
        <v>0</v>
      </c>
      <c r="H32" s="43">
        <f>+ROUND([1]Sheet1!H32/28316*100000,-1)</f>
        <v>0</v>
      </c>
      <c r="I32" s="43">
        <f>+ROUND([1]Sheet1!I32/28316*100000,-1)</f>
        <v>0</v>
      </c>
      <c r="J32" s="43">
        <f>+ROUND([1]Sheet1!J32/28316*100000,-1)</f>
        <v>0</v>
      </c>
      <c r="K32" s="43">
        <f>+ROUND([1]Sheet1!K32/28316*100000,-1)</f>
        <v>0</v>
      </c>
      <c r="L32" s="43">
        <f>+ROUND([1]Sheet1!L32/28316*100000,-1)</f>
        <v>0</v>
      </c>
      <c r="M32" s="43">
        <f>+ROUND([1]Sheet1!M32/28316*100000,-1)</f>
        <v>0</v>
      </c>
      <c r="N32" s="43">
        <f>+ROUND([1]Sheet1!N32/28316*100000,-1)</f>
        <v>0</v>
      </c>
      <c r="O32" s="43">
        <f>+ROUND([1]Sheet1!O32/28316*100000,-1)</f>
        <v>0</v>
      </c>
      <c r="P32" s="43">
        <f>+ROUND([1]Sheet1!P32/28316*100000,-1)</f>
        <v>0</v>
      </c>
      <c r="Q32" s="43">
        <f>+ROUND([1]Sheet1!Q32/28316*100000,-1)</f>
        <v>0</v>
      </c>
      <c r="R32" s="43">
        <f>+ROUND([1]Sheet1!R32/28316*100000,-1)</f>
        <v>0</v>
      </c>
      <c r="S32" s="43">
        <f>+ROUND([1]Sheet1!S32/28316*100000,-1)</f>
        <v>0</v>
      </c>
      <c r="T32" s="43">
        <f>+ROUND([1]Sheet1!T32/28316*100000,-1)</f>
        <v>0</v>
      </c>
      <c r="U32" s="43">
        <f>+ROUND([1]Sheet1!U32/28316*100000,-1)</f>
        <v>0</v>
      </c>
      <c r="V32" s="43">
        <f>+ROUND([1]Sheet1!V32/28316*100000,-1)</f>
        <v>0</v>
      </c>
      <c r="W32" s="43">
        <f>+ROUND([1]Sheet1!W32/28316*100000,-1)</f>
        <v>0</v>
      </c>
      <c r="X32" s="43">
        <f>+ROUND([1]Sheet1!X32/28316*100000,-1)</f>
        <v>0</v>
      </c>
      <c r="Y32" s="39">
        <f>+ROUND([1]Sheet1!Y32/28316*100000,-1)</f>
        <v>70</v>
      </c>
      <c r="Z32" s="39">
        <f>+ROUND([1]Sheet1!Z32/28316*100000,-1)</f>
        <v>80</v>
      </c>
      <c r="AA32" s="39">
        <f>+ROUND([1]Sheet1!AA32/28316*100000,-1)</f>
        <v>100</v>
      </c>
      <c r="AB32" s="39">
        <f>+ROUND([1]Sheet1!AB32/28316*100000,-1)</f>
        <v>100</v>
      </c>
      <c r="AC32" s="39">
        <f>+ROUND([1]Sheet1!AC32/28316*100000,-1)</f>
        <v>110</v>
      </c>
      <c r="AD32" s="39">
        <f>+ROUND([1]Sheet1!AD32/28316*100000,-1)</f>
        <v>120</v>
      </c>
      <c r="AE32" s="73"/>
    </row>
    <row r="33" spans="4:22" ht="13.5" thickBot="1" x14ac:dyDescent="0.25"/>
    <row r="34" spans="4:22" ht="16.5" thickBot="1" x14ac:dyDescent="0.3">
      <c r="D34" s="46"/>
      <c r="E34" s="47"/>
      <c r="F34" s="48" t="s">
        <v>47</v>
      </c>
      <c r="G34" s="47"/>
      <c r="H34" s="49"/>
      <c r="I34" s="50" t="s">
        <v>48</v>
      </c>
      <c r="J34" s="46"/>
      <c r="K34" s="47"/>
      <c r="L34" s="48" t="s">
        <v>49</v>
      </c>
      <c r="M34" s="47"/>
      <c r="N34" s="49"/>
      <c r="O34" s="50"/>
      <c r="P34" s="46"/>
      <c r="Q34" s="48" t="s">
        <v>51</v>
      </c>
      <c r="R34" s="49"/>
      <c r="S34" s="50"/>
      <c r="T34" s="46" t="s">
        <v>48</v>
      </c>
      <c r="U34" s="48" t="s">
        <v>50</v>
      </c>
      <c r="V34" s="49"/>
    </row>
  </sheetData>
  <sheetProtection algorithmName="SHA-512" hashValue="7LvLDJRXTqKTJWh8P9cjS8xBu3B9IiPZnDX3kN5b1WYVsAXmgxFRAU2JC0so9BUfnUDF4EHKvNgFjEnsRawgCw==" saltValue="h5cD6SuVoTL3nKSBZhCgew==" spinCount="100000" sheet="1" objects="1" scenarios="1"/>
  <mergeCells count="7">
    <mergeCell ref="A1:AE1"/>
    <mergeCell ref="A3:AE3"/>
    <mergeCell ref="C5:AD5"/>
    <mergeCell ref="A7:A32"/>
    <mergeCell ref="AE7:AE11"/>
    <mergeCell ref="AE23:AE32"/>
    <mergeCell ref="AE13:AE22"/>
  </mergeCells>
  <printOptions horizontalCentered="1" verticalCentered="1"/>
  <pageMargins left="0" right="0" top="0" bottom="0" header="0" footer="0"/>
  <pageSetup paperSize="9" orientation="landscape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9CAE9-DD49-4FFD-876D-869767B7A035}">
  <sheetPr>
    <pageSetUpPr fitToPage="1"/>
  </sheetPr>
  <dimension ref="A1:AE34"/>
  <sheetViews>
    <sheetView workbookViewId="0">
      <selection sqref="A1:AE1"/>
    </sheetView>
  </sheetViews>
  <sheetFormatPr baseColWidth="10" defaultColWidth="6.125" defaultRowHeight="12.75" x14ac:dyDescent="0.2"/>
  <cols>
    <col min="1" max="1" width="3" style="28" bestFit="1" customWidth="1"/>
    <col min="2" max="2" width="3.625" style="28" bestFit="1" customWidth="1"/>
    <col min="3" max="30" width="4.375" style="28" customWidth="1"/>
    <col min="31" max="31" width="3" style="28" customWidth="1"/>
    <col min="32" max="32" width="6.125" style="28" customWidth="1"/>
    <col min="33" max="33" width="8" style="28" customWidth="1"/>
    <col min="34" max="256" width="6.125" style="28"/>
    <col min="257" max="257" width="3" style="28" bestFit="1" customWidth="1"/>
    <col min="258" max="258" width="3.625" style="28" bestFit="1" customWidth="1"/>
    <col min="259" max="286" width="4.375" style="28" customWidth="1"/>
    <col min="287" max="287" width="3" style="28" customWidth="1"/>
    <col min="288" max="288" width="6.125" style="28"/>
    <col min="289" max="289" width="8" style="28" customWidth="1"/>
    <col min="290" max="512" width="6.125" style="28"/>
    <col min="513" max="513" width="3" style="28" bestFit="1" customWidth="1"/>
    <col min="514" max="514" width="3.625" style="28" bestFit="1" customWidth="1"/>
    <col min="515" max="542" width="4.375" style="28" customWidth="1"/>
    <col min="543" max="543" width="3" style="28" customWidth="1"/>
    <col min="544" max="544" width="6.125" style="28"/>
    <col min="545" max="545" width="8" style="28" customWidth="1"/>
    <col min="546" max="768" width="6.125" style="28"/>
    <col min="769" max="769" width="3" style="28" bestFit="1" customWidth="1"/>
    <col min="770" max="770" width="3.625" style="28" bestFit="1" customWidth="1"/>
    <col min="771" max="798" width="4.375" style="28" customWidth="1"/>
    <col min="799" max="799" width="3" style="28" customWidth="1"/>
    <col min="800" max="800" width="6.125" style="28"/>
    <col min="801" max="801" width="8" style="28" customWidth="1"/>
    <col min="802" max="1024" width="6.125" style="28"/>
    <col min="1025" max="1025" width="3" style="28" bestFit="1" customWidth="1"/>
    <col min="1026" max="1026" width="3.625" style="28" bestFit="1" customWidth="1"/>
    <col min="1027" max="1054" width="4.375" style="28" customWidth="1"/>
    <col min="1055" max="1055" width="3" style="28" customWidth="1"/>
    <col min="1056" max="1056" width="6.125" style="28"/>
    <col min="1057" max="1057" width="8" style="28" customWidth="1"/>
    <col min="1058" max="1280" width="6.125" style="28"/>
    <col min="1281" max="1281" width="3" style="28" bestFit="1" customWidth="1"/>
    <col min="1282" max="1282" width="3.625" style="28" bestFit="1" customWidth="1"/>
    <col min="1283" max="1310" width="4.375" style="28" customWidth="1"/>
    <col min="1311" max="1311" width="3" style="28" customWidth="1"/>
    <col min="1312" max="1312" width="6.125" style="28"/>
    <col min="1313" max="1313" width="8" style="28" customWidth="1"/>
    <col min="1314" max="1536" width="6.125" style="28"/>
    <col min="1537" max="1537" width="3" style="28" bestFit="1" customWidth="1"/>
    <col min="1538" max="1538" width="3.625" style="28" bestFit="1" customWidth="1"/>
    <col min="1539" max="1566" width="4.375" style="28" customWidth="1"/>
    <col min="1567" max="1567" width="3" style="28" customWidth="1"/>
    <col min="1568" max="1568" width="6.125" style="28"/>
    <col min="1569" max="1569" width="8" style="28" customWidth="1"/>
    <col min="1570" max="1792" width="6.125" style="28"/>
    <col min="1793" max="1793" width="3" style="28" bestFit="1" customWidth="1"/>
    <col min="1794" max="1794" width="3.625" style="28" bestFit="1" customWidth="1"/>
    <col min="1795" max="1822" width="4.375" style="28" customWidth="1"/>
    <col min="1823" max="1823" width="3" style="28" customWidth="1"/>
    <col min="1824" max="1824" width="6.125" style="28"/>
    <col min="1825" max="1825" width="8" style="28" customWidth="1"/>
    <col min="1826" max="2048" width="6.125" style="28"/>
    <col min="2049" max="2049" width="3" style="28" bestFit="1" customWidth="1"/>
    <col min="2050" max="2050" width="3.625" style="28" bestFit="1" customWidth="1"/>
    <col min="2051" max="2078" width="4.375" style="28" customWidth="1"/>
    <col min="2079" max="2079" width="3" style="28" customWidth="1"/>
    <col min="2080" max="2080" width="6.125" style="28"/>
    <col min="2081" max="2081" width="8" style="28" customWidth="1"/>
    <col min="2082" max="2304" width="6.125" style="28"/>
    <col min="2305" max="2305" width="3" style="28" bestFit="1" customWidth="1"/>
    <col min="2306" max="2306" width="3.625" style="28" bestFit="1" customWidth="1"/>
    <col min="2307" max="2334" width="4.375" style="28" customWidth="1"/>
    <col min="2335" max="2335" width="3" style="28" customWidth="1"/>
    <col min="2336" max="2336" width="6.125" style="28"/>
    <col min="2337" max="2337" width="8" style="28" customWidth="1"/>
    <col min="2338" max="2560" width="6.125" style="28"/>
    <col min="2561" max="2561" width="3" style="28" bestFit="1" customWidth="1"/>
    <col min="2562" max="2562" width="3.625" style="28" bestFit="1" customWidth="1"/>
    <col min="2563" max="2590" width="4.375" style="28" customWidth="1"/>
    <col min="2591" max="2591" width="3" style="28" customWidth="1"/>
    <col min="2592" max="2592" width="6.125" style="28"/>
    <col min="2593" max="2593" width="8" style="28" customWidth="1"/>
    <col min="2594" max="2816" width="6.125" style="28"/>
    <col min="2817" max="2817" width="3" style="28" bestFit="1" customWidth="1"/>
    <col min="2818" max="2818" width="3.625" style="28" bestFit="1" customWidth="1"/>
    <col min="2819" max="2846" width="4.375" style="28" customWidth="1"/>
    <col min="2847" max="2847" width="3" style="28" customWidth="1"/>
    <col min="2848" max="2848" width="6.125" style="28"/>
    <col min="2849" max="2849" width="8" style="28" customWidth="1"/>
    <col min="2850" max="3072" width="6.125" style="28"/>
    <col min="3073" max="3073" width="3" style="28" bestFit="1" customWidth="1"/>
    <col min="3074" max="3074" width="3.625" style="28" bestFit="1" customWidth="1"/>
    <col min="3075" max="3102" width="4.375" style="28" customWidth="1"/>
    <col min="3103" max="3103" width="3" style="28" customWidth="1"/>
    <col min="3104" max="3104" width="6.125" style="28"/>
    <col min="3105" max="3105" width="8" style="28" customWidth="1"/>
    <col min="3106" max="3328" width="6.125" style="28"/>
    <col min="3329" max="3329" width="3" style="28" bestFit="1" customWidth="1"/>
    <col min="3330" max="3330" width="3.625" style="28" bestFit="1" customWidth="1"/>
    <col min="3331" max="3358" width="4.375" style="28" customWidth="1"/>
    <col min="3359" max="3359" width="3" style="28" customWidth="1"/>
    <col min="3360" max="3360" width="6.125" style="28"/>
    <col min="3361" max="3361" width="8" style="28" customWidth="1"/>
    <col min="3362" max="3584" width="6.125" style="28"/>
    <col min="3585" max="3585" width="3" style="28" bestFit="1" customWidth="1"/>
    <col min="3586" max="3586" width="3.625" style="28" bestFit="1" customWidth="1"/>
    <col min="3587" max="3614" width="4.375" style="28" customWidth="1"/>
    <col min="3615" max="3615" width="3" style="28" customWidth="1"/>
    <col min="3616" max="3616" width="6.125" style="28"/>
    <col min="3617" max="3617" width="8" style="28" customWidth="1"/>
    <col min="3618" max="3840" width="6.125" style="28"/>
    <col min="3841" max="3841" width="3" style="28" bestFit="1" customWidth="1"/>
    <col min="3842" max="3842" width="3.625" style="28" bestFit="1" customWidth="1"/>
    <col min="3843" max="3870" width="4.375" style="28" customWidth="1"/>
    <col min="3871" max="3871" width="3" style="28" customWidth="1"/>
    <col min="3872" max="3872" width="6.125" style="28"/>
    <col min="3873" max="3873" width="8" style="28" customWidth="1"/>
    <col min="3874" max="4096" width="6.125" style="28"/>
    <col min="4097" max="4097" width="3" style="28" bestFit="1" customWidth="1"/>
    <col min="4098" max="4098" width="3.625" style="28" bestFit="1" customWidth="1"/>
    <col min="4099" max="4126" width="4.375" style="28" customWidth="1"/>
    <col min="4127" max="4127" width="3" style="28" customWidth="1"/>
    <col min="4128" max="4128" width="6.125" style="28"/>
    <col min="4129" max="4129" width="8" style="28" customWidth="1"/>
    <col min="4130" max="4352" width="6.125" style="28"/>
    <col min="4353" max="4353" width="3" style="28" bestFit="1" customWidth="1"/>
    <col min="4354" max="4354" width="3.625" style="28" bestFit="1" customWidth="1"/>
    <col min="4355" max="4382" width="4.375" style="28" customWidth="1"/>
    <col min="4383" max="4383" width="3" style="28" customWidth="1"/>
    <col min="4384" max="4384" width="6.125" style="28"/>
    <col min="4385" max="4385" width="8" style="28" customWidth="1"/>
    <col min="4386" max="4608" width="6.125" style="28"/>
    <col min="4609" max="4609" width="3" style="28" bestFit="1" customWidth="1"/>
    <col min="4610" max="4610" width="3.625" style="28" bestFit="1" customWidth="1"/>
    <col min="4611" max="4638" width="4.375" style="28" customWidth="1"/>
    <col min="4639" max="4639" width="3" style="28" customWidth="1"/>
    <col min="4640" max="4640" width="6.125" style="28"/>
    <col min="4641" max="4641" width="8" style="28" customWidth="1"/>
    <col min="4642" max="4864" width="6.125" style="28"/>
    <col min="4865" max="4865" width="3" style="28" bestFit="1" customWidth="1"/>
    <col min="4866" max="4866" width="3.625" style="28" bestFit="1" customWidth="1"/>
    <col min="4867" max="4894" width="4.375" style="28" customWidth="1"/>
    <col min="4895" max="4895" width="3" style="28" customWidth="1"/>
    <col min="4896" max="4896" width="6.125" style="28"/>
    <col min="4897" max="4897" width="8" style="28" customWidth="1"/>
    <col min="4898" max="5120" width="6.125" style="28"/>
    <col min="5121" max="5121" width="3" style="28" bestFit="1" customWidth="1"/>
    <col min="5122" max="5122" width="3.625" style="28" bestFit="1" customWidth="1"/>
    <col min="5123" max="5150" width="4.375" style="28" customWidth="1"/>
    <col min="5151" max="5151" width="3" style="28" customWidth="1"/>
    <col min="5152" max="5152" width="6.125" style="28"/>
    <col min="5153" max="5153" width="8" style="28" customWidth="1"/>
    <col min="5154" max="5376" width="6.125" style="28"/>
    <col min="5377" max="5377" width="3" style="28" bestFit="1" customWidth="1"/>
    <col min="5378" max="5378" width="3.625" style="28" bestFit="1" customWidth="1"/>
    <col min="5379" max="5406" width="4.375" style="28" customWidth="1"/>
    <col min="5407" max="5407" width="3" style="28" customWidth="1"/>
    <col min="5408" max="5408" width="6.125" style="28"/>
    <col min="5409" max="5409" width="8" style="28" customWidth="1"/>
    <col min="5410" max="5632" width="6.125" style="28"/>
    <col min="5633" max="5633" width="3" style="28" bestFit="1" customWidth="1"/>
    <col min="5634" max="5634" width="3.625" style="28" bestFit="1" customWidth="1"/>
    <col min="5635" max="5662" width="4.375" style="28" customWidth="1"/>
    <col min="5663" max="5663" width="3" style="28" customWidth="1"/>
    <col min="5664" max="5664" width="6.125" style="28"/>
    <col min="5665" max="5665" width="8" style="28" customWidth="1"/>
    <col min="5666" max="5888" width="6.125" style="28"/>
    <col min="5889" max="5889" width="3" style="28" bestFit="1" customWidth="1"/>
    <col min="5890" max="5890" width="3.625" style="28" bestFit="1" customWidth="1"/>
    <col min="5891" max="5918" width="4.375" style="28" customWidth="1"/>
    <col min="5919" max="5919" width="3" style="28" customWidth="1"/>
    <col min="5920" max="5920" width="6.125" style="28"/>
    <col min="5921" max="5921" width="8" style="28" customWidth="1"/>
    <col min="5922" max="6144" width="6.125" style="28"/>
    <col min="6145" max="6145" width="3" style="28" bestFit="1" customWidth="1"/>
    <col min="6146" max="6146" width="3.625" style="28" bestFit="1" customWidth="1"/>
    <col min="6147" max="6174" width="4.375" style="28" customWidth="1"/>
    <col min="6175" max="6175" width="3" style="28" customWidth="1"/>
    <col min="6176" max="6176" width="6.125" style="28"/>
    <col min="6177" max="6177" width="8" style="28" customWidth="1"/>
    <col min="6178" max="6400" width="6.125" style="28"/>
    <col min="6401" max="6401" width="3" style="28" bestFit="1" customWidth="1"/>
    <col min="6402" max="6402" width="3.625" style="28" bestFit="1" customWidth="1"/>
    <col min="6403" max="6430" width="4.375" style="28" customWidth="1"/>
    <col min="6431" max="6431" width="3" style="28" customWidth="1"/>
    <col min="6432" max="6432" width="6.125" style="28"/>
    <col min="6433" max="6433" width="8" style="28" customWidth="1"/>
    <col min="6434" max="6656" width="6.125" style="28"/>
    <col min="6657" max="6657" width="3" style="28" bestFit="1" customWidth="1"/>
    <col min="6658" max="6658" width="3.625" style="28" bestFit="1" customWidth="1"/>
    <col min="6659" max="6686" width="4.375" style="28" customWidth="1"/>
    <col min="6687" max="6687" width="3" style="28" customWidth="1"/>
    <col min="6688" max="6688" width="6.125" style="28"/>
    <col min="6689" max="6689" width="8" style="28" customWidth="1"/>
    <col min="6690" max="6912" width="6.125" style="28"/>
    <col min="6913" max="6913" width="3" style="28" bestFit="1" customWidth="1"/>
    <col min="6914" max="6914" width="3.625" style="28" bestFit="1" customWidth="1"/>
    <col min="6915" max="6942" width="4.375" style="28" customWidth="1"/>
    <col min="6943" max="6943" width="3" style="28" customWidth="1"/>
    <col min="6944" max="6944" width="6.125" style="28"/>
    <col min="6945" max="6945" width="8" style="28" customWidth="1"/>
    <col min="6946" max="7168" width="6.125" style="28"/>
    <col min="7169" max="7169" width="3" style="28" bestFit="1" customWidth="1"/>
    <col min="7170" max="7170" width="3.625" style="28" bestFit="1" customWidth="1"/>
    <col min="7171" max="7198" width="4.375" style="28" customWidth="1"/>
    <col min="7199" max="7199" width="3" style="28" customWidth="1"/>
    <col min="7200" max="7200" width="6.125" style="28"/>
    <col min="7201" max="7201" width="8" style="28" customWidth="1"/>
    <col min="7202" max="7424" width="6.125" style="28"/>
    <col min="7425" max="7425" width="3" style="28" bestFit="1" customWidth="1"/>
    <col min="7426" max="7426" width="3.625" style="28" bestFit="1" customWidth="1"/>
    <col min="7427" max="7454" width="4.375" style="28" customWidth="1"/>
    <col min="7455" max="7455" width="3" style="28" customWidth="1"/>
    <col min="7456" max="7456" width="6.125" style="28"/>
    <col min="7457" max="7457" width="8" style="28" customWidth="1"/>
    <col min="7458" max="7680" width="6.125" style="28"/>
    <col min="7681" max="7681" width="3" style="28" bestFit="1" customWidth="1"/>
    <col min="7682" max="7682" width="3.625" style="28" bestFit="1" customWidth="1"/>
    <col min="7683" max="7710" width="4.375" style="28" customWidth="1"/>
    <col min="7711" max="7711" width="3" style="28" customWidth="1"/>
    <col min="7712" max="7712" width="6.125" style="28"/>
    <col min="7713" max="7713" width="8" style="28" customWidth="1"/>
    <col min="7714" max="7936" width="6.125" style="28"/>
    <col min="7937" max="7937" width="3" style="28" bestFit="1" customWidth="1"/>
    <col min="7938" max="7938" width="3.625" style="28" bestFit="1" customWidth="1"/>
    <col min="7939" max="7966" width="4.375" style="28" customWidth="1"/>
    <col min="7967" max="7967" width="3" style="28" customWidth="1"/>
    <col min="7968" max="7968" width="6.125" style="28"/>
    <col min="7969" max="7969" width="8" style="28" customWidth="1"/>
    <col min="7970" max="8192" width="6.125" style="28"/>
    <col min="8193" max="8193" width="3" style="28" bestFit="1" customWidth="1"/>
    <col min="8194" max="8194" width="3.625" style="28" bestFit="1" customWidth="1"/>
    <col min="8195" max="8222" width="4.375" style="28" customWidth="1"/>
    <col min="8223" max="8223" width="3" style="28" customWidth="1"/>
    <col min="8224" max="8224" width="6.125" style="28"/>
    <col min="8225" max="8225" width="8" style="28" customWidth="1"/>
    <col min="8226" max="8448" width="6.125" style="28"/>
    <col min="8449" max="8449" width="3" style="28" bestFit="1" customWidth="1"/>
    <col min="8450" max="8450" width="3.625" style="28" bestFit="1" customWidth="1"/>
    <col min="8451" max="8478" width="4.375" style="28" customWidth="1"/>
    <col min="8479" max="8479" width="3" style="28" customWidth="1"/>
    <col min="8480" max="8480" width="6.125" style="28"/>
    <col min="8481" max="8481" width="8" style="28" customWidth="1"/>
    <col min="8482" max="8704" width="6.125" style="28"/>
    <col min="8705" max="8705" width="3" style="28" bestFit="1" customWidth="1"/>
    <col min="8706" max="8706" width="3.625" style="28" bestFit="1" customWidth="1"/>
    <col min="8707" max="8734" width="4.375" style="28" customWidth="1"/>
    <col min="8735" max="8735" width="3" style="28" customWidth="1"/>
    <col min="8736" max="8736" width="6.125" style="28"/>
    <col min="8737" max="8737" width="8" style="28" customWidth="1"/>
    <col min="8738" max="8960" width="6.125" style="28"/>
    <col min="8961" max="8961" width="3" style="28" bestFit="1" customWidth="1"/>
    <col min="8962" max="8962" width="3.625" style="28" bestFit="1" customWidth="1"/>
    <col min="8963" max="8990" width="4.375" style="28" customWidth="1"/>
    <col min="8991" max="8991" width="3" style="28" customWidth="1"/>
    <col min="8992" max="8992" width="6.125" style="28"/>
    <col min="8993" max="8993" width="8" style="28" customWidth="1"/>
    <col min="8994" max="9216" width="6.125" style="28"/>
    <col min="9217" max="9217" width="3" style="28" bestFit="1" customWidth="1"/>
    <col min="9218" max="9218" width="3.625" style="28" bestFit="1" customWidth="1"/>
    <col min="9219" max="9246" width="4.375" style="28" customWidth="1"/>
    <col min="9247" max="9247" width="3" style="28" customWidth="1"/>
    <col min="9248" max="9248" width="6.125" style="28"/>
    <col min="9249" max="9249" width="8" style="28" customWidth="1"/>
    <col min="9250" max="9472" width="6.125" style="28"/>
    <col min="9473" max="9473" width="3" style="28" bestFit="1" customWidth="1"/>
    <col min="9474" max="9474" width="3.625" style="28" bestFit="1" customWidth="1"/>
    <col min="9475" max="9502" width="4.375" style="28" customWidth="1"/>
    <col min="9503" max="9503" width="3" style="28" customWidth="1"/>
    <col min="9504" max="9504" width="6.125" style="28"/>
    <col min="9505" max="9505" width="8" style="28" customWidth="1"/>
    <col min="9506" max="9728" width="6.125" style="28"/>
    <col min="9729" max="9729" width="3" style="28" bestFit="1" customWidth="1"/>
    <col min="9730" max="9730" width="3.625" style="28" bestFit="1" customWidth="1"/>
    <col min="9731" max="9758" width="4.375" style="28" customWidth="1"/>
    <col min="9759" max="9759" width="3" style="28" customWidth="1"/>
    <col min="9760" max="9760" width="6.125" style="28"/>
    <col min="9761" max="9761" width="8" style="28" customWidth="1"/>
    <col min="9762" max="9984" width="6.125" style="28"/>
    <col min="9985" max="9985" width="3" style="28" bestFit="1" customWidth="1"/>
    <col min="9986" max="9986" width="3.625" style="28" bestFit="1" customWidth="1"/>
    <col min="9987" max="10014" width="4.375" style="28" customWidth="1"/>
    <col min="10015" max="10015" width="3" style="28" customWidth="1"/>
    <col min="10016" max="10016" width="6.125" style="28"/>
    <col min="10017" max="10017" width="8" style="28" customWidth="1"/>
    <col min="10018" max="10240" width="6.125" style="28"/>
    <col min="10241" max="10241" width="3" style="28" bestFit="1" customWidth="1"/>
    <col min="10242" max="10242" width="3.625" style="28" bestFit="1" customWidth="1"/>
    <col min="10243" max="10270" width="4.375" style="28" customWidth="1"/>
    <col min="10271" max="10271" width="3" style="28" customWidth="1"/>
    <col min="10272" max="10272" width="6.125" style="28"/>
    <col min="10273" max="10273" width="8" style="28" customWidth="1"/>
    <col min="10274" max="10496" width="6.125" style="28"/>
    <col min="10497" max="10497" width="3" style="28" bestFit="1" customWidth="1"/>
    <col min="10498" max="10498" width="3.625" style="28" bestFit="1" customWidth="1"/>
    <col min="10499" max="10526" width="4.375" style="28" customWidth="1"/>
    <col min="10527" max="10527" width="3" style="28" customWidth="1"/>
    <col min="10528" max="10528" width="6.125" style="28"/>
    <col min="10529" max="10529" width="8" style="28" customWidth="1"/>
    <col min="10530" max="10752" width="6.125" style="28"/>
    <col min="10753" max="10753" width="3" style="28" bestFit="1" customWidth="1"/>
    <col min="10754" max="10754" width="3.625" style="28" bestFit="1" customWidth="1"/>
    <col min="10755" max="10782" width="4.375" style="28" customWidth="1"/>
    <col min="10783" max="10783" width="3" style="28" customWidth="1"/>
    <col min="10784" max="10784" width="6.125" style="28"/>
    <col min="10785" max="10785" width="8" style="28" customWidth="1"/>
    <col min="10786" max="11008" width="6.125" style="28"/>
    <col min="11009" max="11009" width="3" style="28" bestFit="1" customWidth="1"/>
    <col min="11010" max="11010" width="3.625" style="28" bestFit="1" customWidth="1"/>
    <col min="11011" max="11038" width="4.375" style="28" customWidth="1"/>
    <col min="11039" max="11039" width="3" style="28" customWidth="1"/>
    <col min="11040" max="11040" width="6.125" style="28"/>
    <col min="11041" max="11041" width="8" style="28" customWidth="1"/>
    <col min="11042" max="11264" width="6.125" style="28"/>
    <col min="11265" max="11265" width="3" style="28" bestFit="1" customWidth="1"/>
    <col min="11266" max="11266" width="3.625" style="28" bestFit="1" customWidth="1"/>
    <col min="11267" max="11294" width="4.375" style="28" customWidth="1"/>
    <col min="11295" max="11295" width="3" style="28" customWidth="1"/>
    <col min="11296" max="11296" width="6.125" style="28"/>
    <col min="11297" max="11297" width="8" style="28" customWidth="1"/>
    <col min="11298" max="11520" width="6.125" style="28"/>
    <col min="11521" max="11521" width="3" style="28" bestFit="1" customWidth="1"/>
    <col min="11522" max="11522" width="3.625" style="28" bestFit="1" customWidth="1"/>
    <col min="11523" max="11550" width="4.375" style="28" customWidth="1"/>
    <col min="11551" max="11551" width="3" style="28" customWidth="1"/>
    <col min="11552" max="11552" width="6.125" style="28"/>
    <col min="11553" max="11553" width="8" style="28" customWidth="1"/>
    <col min="11554" max="11776" width="6.125" style="28"/>
    <col min="11777" max="11777" width="3" style="28" bestFit="1" customWidth="1"/>
    <col min="11778" max="11778" width="3.625" style="28" bestFit="1" customWidth="1"/>
    <col min="11779" max="11806" width="4.375" style="28" customWidth="1"/>
    <col min="11807" max="11807" width="3" style="28" customWidth="1"/>
    <col min="11808" max="11808" width="6.125" style="28"/>
    <col min="11809" max="11809" width="8" style="28" customWidth="1"/>
    <col min="11810" max="12032" width="6.125" style="28"/>
    <col min="12033" max="12033" width="3" style="28" bestFit="1" customWidth="1"/>
    <col min="12034" max="12034" width="3.625" style="28" bestFit="1" customWidth="1"/>
    <col min="12035" max="12062" width="4.375" style="28" customWidth="1"/>
    <col min="12063" max="12063" width="3" style="28" customWidth="1"/>
    <col min="12064" max="12064" width="6.125" style="28"/>
    <col min="12065" max="12065" width="8" style="28" customWidth="1"/>
    <col min="12066" max="12288" width="6.125" style="28"/>
    <col min="12289" max="12289" width="3" style="28" bestFit="1" customWidth="1"/>
    <col min="12290" max="12290" width="3.625" style="28" bestFit="1" customWidth="1"/>
    <col min="12291" max="12318" width="4.375" style="28" customWidth="1"/>
    <col min="12319" max="12319" width="3" style="28" customWidth="1"/>
    <col min="12320" max="12320" width="6.125" style="28"/>
    <col min="12321" max="12321" width="8" style="28" customWidth="1"/>
    <col min="12322" max="12544" width="6.125" style="28"/>
    <col min="12545" max="12545" width="3" style="28" bestFit="1" customWidth="1"/>
    <col min="12546" max="12546" width="3.625" style="28" bestFit="1" customWidth="1"/>
    <col min="12547" max="12574" width="4.375" style="28" customWidth="1"/>
    <col min="12575" max="12575" width="3" style="28" customWidth="1"/>
    <col min="12576" max="12576" width="6.125" style="28"/>
    <col min="12577" max="12577" width="8" style="28" customWidth="1"/>
    <col min="12578" max="12800" width="6.125" style="28"/>
    <col min="12801" max="12801" width="3" style="28" bestFit="1" customWidth="1"/>
    <col min="12802" max="12802" width="3.625" style="28" bestFit="1" customWidth="1"/>
    <col min="12803" max="12830" width="4.375" style="28" customWidth="1"/>
    <col min="12831" max="12831" width="3" style="28" customWidth="1"/>
    <col min="12832" max="12832" width="6.125" style="28"/>
    <col min="12833" max="12833" width="8" style="28" customWidth="1"/>
    <col min="12834" max="13056" width="6.125" style="28"/>
    <col min="13057" max="13057" width="3" style="28" bestFit="1" customWidth="1"/>
    <col min="13058" max="13058" width="3.625" style="28" bestFit="1" customWidth="1"/>
    <col min="13059" max="13086" width="4.375" style="28" customWidth="1"/>
    <col min="13087" max="13087" width="3" style="28" customWidth="1"/>
    <col min="13088" max="13088" width="6.125" style="28"/>
    <col min="13089" max="13089" width="8" style="28" customWidth="1"/>
    <col min="13090" max="13312" width="6.125" style="28"/>
    <col min="13313" max="13313" width="3" style="28" bestFit="1" customWidth="1"/>
    <col min="13314" max="13314" width="3.625" style="28" bestFit="1" customWidth="1"/>
    <col min="13315" max="13342" width="4.375" style="28" customWidth="1"/>
    <col min="13343" max="13343" width="3" style="28" customWidth="1"/>
    <col min="13344" max="13344" width="6.125" style="28"/>
    <col min="13345" max="13345" width="8" style="28" customWidth="1"/>
    <col min="13346" max="13568" width="6.125" style="28"/>
    <col min="13569" max="13569" width="3" style="28" bestFit="1" customWidth="1"/>
    <col min="13570" max="13570" width="3.625" style="28" bestFit="1" customWidth="1"/>
    <col min="13571" max="13598" width="4.375" style="28" customWidth="1"/>
    <col min="13599" max="13599" width="3" style="28" customWidth="1"/>
    <col min="13600" max="13600" width="6.125" style="28"/>
    <col min="13601" max="13601" width="8" style="28" customWidth="1"/>
    <col min="13602" max="13824" width="6.125" style="28"/>
    <col min="13825" max="13825" width="3" style="28" bestFit="1" customWidth="1"/>
    <col min="13826" max="13826" width="3.625" style="28" bestFit="1" customWidth="1"/>
    <col min="13827" max="13854" width="4.375" style="28" customWidth="1"/>
    <col min="13855" max="13855" width="3" style="28" customWidth="1"/>
    <col min="13856" max="13856" width="6.125" style="28"/>
    <col min="13857" max="13857" width="8" style="28" customWidth="1"/>
    <col min="13858" max="14080" width="6.125" style="28"/>
    <col min="14081" max="14081" width="3" style="28" bestFit="1" customWidth="1"/>
    <col min="14082" max="14082" width="3.625" style="28" bestFit="1" customWidth="1"/>
    <col min="14083" max="14110" width="4.375" style="28" customWidth="1"/>
    <col min="14111" max="14111" width="3" style="28" customWidth="1"/>
    <col min="14112" max="14112" width="6.125" style="28"/>
    <col min="14113" max="14113" width="8" style="28" customWidth="1"/>
    <col min="14114" max="14336" width="6.125" style="28"/>
    <col min="14337" max="14337" width="3" style="28" bestFit="1" customWidth="1"/>
    <col min="14338" max="14338" width="3.625" style="28" bestFit="1" customWidth="1"/>
    <col min="14339" max="14366" width="4.375" style="28" customWidth="1"/>
    <col min="14367" max="14367" width="3" style="28" customWidth="1"/>
    <col min="14368" max="14368" width="6.125" style="28"/>
    <col min="14369" max="14369" width="8" style="28" customWidth="1"/>
    <col min="14370" max="14592" width="6.125" style="28"/>
    <col min="14593" max="14593" width="3" style="28" bestFit="1" customWidth="1"/>
    <col min="14594" max="14594" width="3.625" style="28" bestFit="1" customWidth="1"/>
    <col min="14595" max="14622" width="4.375" style="28" customWidth="1"/>
    <col min="14623" max="14623" width="3" style="28" customWidth="1"/>
    <col min="14624" max="14624" width="6.125" style="28"/>
    <col min="14625" max="14625" width="8" style="28" customWidth="1"/>
    <col min="14626" max="14848" width="6.125" style="28"/>
    <col min="14849" max="14849" width="3" style="28" bestFit="1" customWidth="1"/>
    <col min="14850" max="14850" width="3.625" style="28" bestFit="1" customWidth="1"/>
    <col min="14851" max="14878" width="4.375" style="28" customWidth="1"/>
    <col min="14879" max="14879" width="3" style="28" customWidth="1"/>
    <col min="14880" max="14880" width="6.125" style="28"/>
    <col min="14881" max="14881" width="8" style="28" customWidth="1"/>
    <col min="14882" max="15104" width="6.125" style="28"/>
    <col min="15105" max="15105" width="3" style="28" bestFit="1" customWidth="1"/>
    <col min="15106" max="15106" width="3.625" style="28" bestFit="1" customWidth="1"/>
    <col min="15107" max="15134" width="4.375" style="28" customWidth="1"/>
    <col min="15135" max="15135" width="3" style="28" customWidth="1"/>
    <col min="15136" max="15136" width="6.125" style="28"/>
    <col min="15137" max="15137" width="8" style="28" customWidth="1"/>
    <col min="15138" max="15360" width="6.125" style="28"/>
    <col min="15361" max="15361" width="3" style="28" bestFit="1" customWidth="1"/>
    <col min="15362" max="15362" width="3.625" style="28" bestFit="1" customWidth="1"/>
    <col min="15363" max="15390" width="4.375" style="28" customWidth="1"/>
    <col min="15391" max="15391" width="3" style="28" customWidth="1"/>
    <col min="15392" max="15392" width="6.125" style="28"/>
    <col min="15393" max="15393" width="8" style="28" customWidth="1"/>
    <col min="15394" max="15616" width="6.125" style="28"/>
    <col min="15617" max="15617" width="3" style="28" bestFit="1" customWidth="1"/>
    <col min="15618" max="15618" width="3.625" style="28" bestFit="1" customWidth="1"/>
    <col min="15619" max="15646" width="4.375" style="28" customWidth="1"/>
    <col min="15647" max="15647" width="3" style="28" customWidth="1"/>
    <col min="15648" max="15648" width="6.125" style="28"/>
    <col min="15649" max="15649" width="8" style="28" customWidth="1"/>
    <col min="15650" max="15872" width="6.125" style="28"/>
    <col min="15873" max="15873" width="3" style="28" bestFit="1" customWidth="1"/>
    <col min="15874" max="15874" width="3.625" style="28" bestFit="1" customWidth="1"/>
    <col min="15875" max="15902" width="4.375" style="28" customWidth="1"/>
    <col min="15903" max="15903" width="3" style="28" customWidth="1"/>
    <col min="15904" max="15904" width="6.125" style="28"/>
    <col min="15905" max="15905" width="8" style="28" customWidth="1"/>
    <col min="15906" max="16128" width="6.125" style="28"/>
    <col min="16129" max="16129" width="3" style="28" bestFit="1" customWidth="1"/>
    <col min="16130" max="16130" width="3.625" style="28" bestFit="1" customWidth="1"/>
    <col min="16131" max="16158" width="4.375" style="28" customWidth="1"/>
    <col min="16159" max="16159" width="3" style="28" customWidth="1"/>
    <col min="16160" max="16160" width="6.125" style="28"/>
    <col min="16161" max="16161" width="8" style="28" customWidth="1"/>
    <col min="16162" max="16384" width="6.125" style="28"/>
  </cols>
  <sheetData>
    <row r="1" spans="1:31" ht="18.75" x14ac:dyDescent="0.3">
      <c r="A1" s="60" t="s">
        <v>37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</row>
    <row r="2" spans="1:31" ht="7.5" customHeight="1" x14ac:dyDescent="0.3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</row>
    <row r="3" spans="1:31" ht="15.75" x14ac:dyDescent="0.25">
      <c r="A3" s="62" t="s">
        <v>38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</row>
    <row r="4" spans="1:31" ht="7.5" customHeight="1" x14ac:dyDescent="0.25">
      <c r="A4" s="31"/>
    </row>
    <row r="5" spans="1:31" x14ac:dyDescent="0.2">
      <c r="C5" s="64" t="s">
        <v>39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</row>
    <row r="6" spans="1:31" ht="13.5" thickBot="1" x14ac:dyDescent="0.25">
      <c r="C6" s="32">
        <v>25</v>
      </c>
      <c r="D6" s="32">
        <v>50</v>
      </c>
      <c r="E6" s="32">
        <v>75</v>
      </c>
      <c r="F6" s="32">
        <v>100</v>
      </c>
      <c r="G6" s="32">
        <v>125</v>
      </c>
      <c r="H6" s="32">
        <v>150</v>
      </c>
      <c r="I6" s="32">
        <v>175</v>
      </c>
      <c r="J6" s="32">
        <v>200</v>
      </c>
      <c r="K6" s="32">
        <v>250</v>
      </c>
      <c r="L6" s="32">
        <v>300</v>
      </c>
      <c r="M6" s="32">
        <v>350</v>
      </c>
      <c r="N6" s="32">
        <v>400</v>
      </c>
      <c r="O6" s="32">
        <v>450</v>
      </c>
      <c r="P6" s="32">
        <v>500</v>
      </c>
      <c r="Q6" s="32">
        <v>550</v>
      </c>
      <c r="R6" s="32">
        <v>600</v>
      </c>
      <c r="S6" s="32">
        <v>650</v>
      </c>
      <c r="T6" s="32">
        <v>700</v>
      </c>
      <c r="U6" s="32">
        <v>750</v>
      </c>
      <c r="V6" s="32">
        <v>800</v>
      </c>
      <c r="W6" s="32">
        <v>850</v>
      </c>
      <c r="X6" s="32">
        <v>900</v>
      </c>
      <c r="Y6" s="32">
        <v>950</v>
      </c>
      <c r="Z6" s="32">
        <v>1000</v>
      </c>
      <c r="AA6" s="32">
        <v>1050</v>
      </c>
      <c r="AB6" s="32">
        <v>1100</v>
      </c>
      <c r="AC6" s="32">
        <v>1150</v>
      </c>
      <c r="AD6" s="32">
        <v>1200</v>
      </c>
    </row>
    <row r="7" spans="1:31" ht="12.95" customHeight="1" x14ac:dyDescent="0.2">
      <c r="A7" s="66" t="s">
        <v>40</v>
      </c>
      <c r="B7" s="33">
        <v>0</v>
      </c>
      <c r="C7" s="34">
        <v>65</v>
      </c>
      <c r="D7" s="35">
        <v>99</v>
      </c>
      <c r="E7" s="36">
        <v>128</v>
      </c>
      <c r="F7" s="36">
        <v>144</v>
      </c>
      <c r="G7" s="36">
        <v>156</v>
      </c>
      <c r="H7" s="36">
        <v>168</v>
      </c>
      <c r="I7" s="36">
        <v>178</v>
      </c>
      <c r="J7" s="36">
        <v>187</v>
      </c>
      <c r="K7" s="36">
        <v>203</v>
      </c>
      <c r="L7" s="37">
        <v>218</v>
      </c>
      <c r="M7" s="37">
        <v>233</v>
      </c>
      <c r="N7" s="37">
        <v>233</v>
      </c>
      <c r="O7" s="37">
        <v>241</v>
      </c>
      <c r="P7" s="37">
        <v>248</v>
      </c>
      <c r="Q7" s="37">
        <v>254</v>
      </c>
      <c r="R7" s="37">
        <v>260</v>
      </c>
      <c r="S7" s="37">
        <v>266</v>
      </c>
      <c r="T7" s="37">
        <v>272</v>
      </c>
      <c r="U7" s="37">
        <v>277</v>
      </c>
      <c r="V7" s="37">
        <v>282</v>
      </c>
      <c r="W7" s="37">
        <v>286</v>
      </c>
      <c r="X7" s="37">
        <v>291</v>
      </c>
      <c r="Y7" s="37">
        <v>295</v>
      </c>
      <c r="Z7" s="37">
        <v>299</v>
      </c>
      <c r="AA7" s="37">
        <v>303</v>
      </c>
      <c r="AB7" s="37">
        <v>307</v>
      </c>
      <c r="AC7" s="37">
        <v>311</v>
      </c>
      <c r="AD7" s="37">
        <v>315</v>
      </c>
      <c r="AE7" s="68" t="s">
        <v>41</v>
      </c>
    </row>
    <row r="8" spans="1:31" x14ac:dyDescent="0.2">
      <c r="A8" s="67"/>
      <c r="B8" s="33">
        <v>10</v>
      </c>
      <c r="C8" s="38">
        <v>35</v>
      </c>
      <c r="D8" s="39">
        <v>63</v>
      </c>
      <c r="E8" s="39">
        <v>85</v>
      </c>
      <c r="F8" s="39">
        <v>104</v>
      </c>
      <c r="G8" s="40">
        <v>121</v>
      </c>
      <c r="H8" s="40">
        <v>131</v>
      </c>
      <c r="I8" s="40">
        <v>140</v>
      </c>
      <c r="J8" s="40">
        <v>149</v>
      </c>
      <c r="K8" s="40">
        <v>163</v>
      </c>
      <c r="L8" s="40">
        <v>175</v>
      </c>
      <c r="M8" s="40">
        <v>186</v>
      </c>
      <c r="N8" s="40">
        <v>196</v>
      </c>
      <c r="O8" s="40">
        <v>205</v>
      </c>
      <c r="P8" s="40">
        <v>214</v>
      </c>
      <c r="Q8" s="41">
        <v>223</v>
      </c>
      <c r="R8" s="41">
        <v>231</v>
      </c>
      <c r="S8" s="41">
        <v>228</v>
      </c>
      <c r="T8" s="41">
        <v>233</v>
      </c>
      <c r="U8" s="41">
        <v>237</v>
      </c>
      <c r="V8" s="41">
        <v>242</v>
      </c>
      <c r="W8" s="41">
        <v>245</v>
      </c>
      <c r="X8" s="41">
        <v>250</v>
      </c>
      <c r="Y8" s="41">
        <v>253</v>
      </c>
      <c r="Z8" s="41">
        <v>257</v>
      </c>
      <c r="AA8" s="41">
        <v>260</v>
      </c>
      <c r="AB8" s="41">
        <v>264</v>
      </c>
      <c r="AC8" s="41">
        <v>267</v>
      </c>
      <c r="AD8" s="41">
        <v>370</v>
      </c>
      <c r="AE8" s="69"/>
    </row>
    <row r="9" spans="1:31" x14ac:dyDescent="0.2">
      <c r="A9" s="67"/>
      <c r="B9" s="33">
        <v>20</v>
      </c>
      <c r="C9" s="42"/>
      <c r="D9" s="39">
        <v>43</v>
      </c>
      <c r="E9" s="39">
        <v>62</v>
      </c>
      <c r="F9" s="39">
        <v>78</v>
      </c>
      <c r="G9" s="39">
        <v>92</v>
      </c>
      <c r="H9" s="39">
        <v>106</v>
      </c>
      <c r="I9" s="40">
        <v>118</v>
      </c>
      <c r="J9" s="40">
        <v>126</v>
      </c>
      <c r="K9" s="40">
        <v>139</v>
      </c>
      <c r="L9" s="40">
        <v>151</v>
      </c>
      <c r="M9" s="40">
        <v>160</v>
      </c>
      <c r="N9" s="40">
        <v>170</v>
      </c>
      <c r="O9" s="40">
        <v>178</v>
      </c>
      <c r="P9" s="40">
        <v>186</v>
      </c>
      <c r="Q9" s="40">
        <v>193</v>
      </c>
      <c r="R9" s="40">
        <v>199</v>
      </c>
      <c r="S9" s="40">
        <v>206</v>
      </c>
      <c r="T9" s="40">
        <v>212</v>
      </c>
      <c r="U9" s="40">
        <v>218</v>
      </c>
      <c r="V9" s="40">
        <v>225</v>
      </c>
      <c r="W9" s="41">
        <v>221</v>
      </c>
      <c r="X9" s="41">
        <v>226</v>
      </c>
      <c r="Y9" s="41">
        <v>229</v>
      </c>
      <c r="Z9" s="41">
        <v>232</v>
      </c>
      <c r="AA9" s="41">
        <v>236</v>
      </c>
      <c r="AB9" s="41">
        <v>239</v>
      </c>
      <c r="AC9" s="41">
        <v>242</v>
      </c>
      <c r="AD9" s="41">
        <v>245</v>
      </c>
      <c r="AE9" s="69"/>
    </row>
    <row r="10" spans="1:31" x14ac:dyDescent="0.2">
      <c r="A10" s="67"/>
      <c r="B10" s="33">
        <v>30</v>
      </c>
      <c r="C10" s="42"/>
      <c r="D10" s="39">
        <v>29</v>
      </c>
      <c r="E10" s="39">
        <v>47</v>
      </c>
      <c r="F10" s="39">
        <v>62</v>
      </c>
      <c r="G10" s="39">
        <v>74</v>
      </c>
      <c r="H10" s="39">
        <v>85</v>
      </c>
      <c r="I10" s="39">
        <v>96</v>
      </c>
      <c r="J10" s="40">
        <v>107</v>
      </c>
      <c r="K10" s="40">
        <v>123</v>
      </c>
      <c r="L10" s="40">
        <v>133</v>
      </c>
      <c r="M10" s="40">
        <v>143</v>
      </c>
      <c r="N10" s="40">
        <v>152</v>
      </c>
      <c r="O10" s="40">
        <v>159</v>
      </c>
      <c r="P10" s="40">
        <v>167</v>
      </c>
      <c r="Q10" s="40">
        <v>173</v>
      </c>
      <c r="R10" s="40">
        <v>179</v>
      </c>
      <c r="S10" s="40">
        <v>185</v>
      </c>
      <c r="T10" s="40">
        <v>191</v>
      </c>
      <c r="U10" s="40">
        <v>196</v>
      </c>
      <c r="V10" s="40">
        <v>201</v>
      </c>
      <c r="W10" s="41">
        <v>206</v>
      </c>
      <c r="X10" s="41">
        <v>211</v>
      </c>
      <c r="Y10" s="41">
        <v>216</v>
      </c>
      <c r="Z10" s="41">
        <v>221</v>
      </c>
      <c r="AA10" s="41">
        <v>226</v>
      </c>
      <c r="AB10" s="41">
        <v>230</v>
      </c>
      <c r="AC10" s="41">
        <v>224</v>
      </c>
      <c r="AD10" s="41">
        <v>227</v>
      </c>
      <c r="AE10" s="69"/>
    </row>
    <row r="11" spans="1:31" ht="12.95" customHeight="1" x14ac:dyDescent="0.2">
      <c r="A11" s="67"/>
      <c r="B11" s="33">
        <v>40</v>
      </c>
      <c r="C11" s="42"/>
      <c r="D11" s="43"/>
      <c r="E11" s="39">
        <v>36</v>
      </c>
      <c r="F11" s="39">
        <v>50</v>
      </c>
      <c r="G11" s="39">
        <v>61</v>
      </c>
      <c r="H11" s="39">
        <v>72</v>
      </c>
      <c r="I11" s="39">
        <v>81</v>
      </c>
      <c r="J11" s="39">
        <v>90</v>
      </c>
      <c r="K11" s="40">
        <v>107</v>
      </c>
      <c r="L11" s="40">
        <v>121</v>
      </c>
      <c r="M11" s="40">
        <v>130</v>
      </c>
      <c r="N11" s="40">
        <v>138</v>
      </c>
      <c r="O11" s="40">
        <v>145</v>
      </c>
      <c r="P11" s="40">
        <v>152</v>
      </c>
      <c r="Q11" s="40">
        <v>158</v>
      </c>
      <c r="R11" s="40">
        <v>164</v>
      </c>
      <c r="S11" s="40">
        <v>170</v>
      </c>
      <c r="T11" s="40">
        <v>175</v>
      </c>
      <c r="U11" s="40">
        <v>180</v>
      </c>
      <c r="V11" s="40">
        <v>185</v>
      </c>
      <c r="W11" s="40">
        <v>190</v>
      </c>
      <c r="X11" s="40">
        <v>194</v>
      </c>
      <c r="Y11" s="40">
        <v>198</v>
      </c>
      <c r="Z11" s="40">
        <v>202</v>
      </c>
      <c r="AA11" s="40">
        <v>206</v>
      </c>
      <c r="AB11" s="40">
        <v>210</v>
      </c>
      <c r="AC11" s="41">
        <v>214</v>
      </c>
      <c r="AD11" s="41">
        <v>218</v>
      </c>
      <c r="AE11" s="70"/>
    </row>
    <row r="12" spans="1:31" x14ac:dyDescent="0.2">
      <c r="A12" s="67"/>
      <c r="B12" s="33">
        <v>50</v>
      </c>
      <c r="C12" s="42"/>
      <c r="D12" s="43"/>
      <c r="E12" s="39">
        <v>26</v>
      </c>
      <c r="F12" s="39">
        <v>41</v>
      </c>
      <c r="G12" s="39">
        <v>52</v>
      </c>
      <c r="H12" s="39">
        <v>61</v>
      </c>
      <c r="I12" s="39">
        <v>70</v>
      </c>
      <c r="J12" s="39">
        <v>78</v>
      </c>
      <c r="K12" s="39">
        <v>93</v>
      </c>
      <c r="L12" s="39">
        <v>106</v>
      </c>
      <c r="M12" s="40">
        <v>119</v>
      </c>
      <c r="N12" s="40">
        <v>127</v>
      </c>
      <c r="O12" s="40">
        <v>134</v>
      </c>
      <c r="P12" s="40">
        <v>141</v>
      </c>
      <c r="Q12" s="40">
        <v>147</v>
      </c>
      <c r="R12" s="40">
        <v>153</v>
      </c>
      <c r="S12" s="40">
        <v>158</v>
      </c>
      <c r="T12" s="40">
        <v>163</v>
      </c>
      <c r="U12" s="40">
        <v>168</v>
      </c>
      <c r="V12" s="40">
        <v>173</v>
      </c>
      <c r="W12" s="40">
        <v>177</v>
      </c>
      <c r="X12" s="40">
        <v>181</v>
      </c>
      <c r="Y12" s="40">
        <v>185</v>
      </c>
      <c r="Z12" s="40">
        <v>189</v>
      </c>
      <c r="AA12" s="40">
        <v>193</v>
      </c>
      <c r="AB12" s="40">
        <v>196</v>
      </c>
      <c r="AC12" s="40">
        <v>200</v>
      </c>
      <c r="AD12" s="40">
        <v>203</v>
      </c>
      <c r="AE12" s="74" t="s">
        <v>42</v>
      </c>
    </row>
    <row r="13" spans="1:31" x14ac:dyDescent="0.2">
      <c r="A13" s="67"/>
      <c r="B13" s="33">
        <v>60</v>
      </c>
      <c r="C13" s="42"/>
      <c r="D13" s="43"/>
      <c r="E13" s="43"/>
      <c r="F13" s="39">
        <v>32</v>
      </c>
      <c r="G13" s="39">
        <v>44</v>
      </c>
      <c r="H13" s="39">
        <v>53</v>
      </c>
      <c r="I13" s="39">
        <v>61</v>
      </c>
      <c r="J13" s="39">
        <v>69</v>
      </c>
      <c r="K13" s="39">
        <v>83</v>
      </c>
      <c r="L13" s="39">
        <v>95</v>
      </c>
      <c r="M13" s="40">
        <v>108</v>
      </c>
      <c r="N13" s="40">
        <v>118</v>
      </c>
      <c r="O13" s="40">
        <v>125</v>
      </c>
      <c r="P13" s="40">
        <v>131</v>
      </c>
      <c r="Q13" s="40">
        <v>137</v>
      </c>
      <c r="R13" s="40">
        <v>143</v>
      </c>
      <c r="S13" s="40">
        <v>148</v>
      </c>
      <c r="T13" s="40">
        <v>153</v>
      </c>
      <c r="U13" s="40">
        <v>158</v>
      </c>
      <c r="V13" s="40">
        <v>162</v>
      </c>
      <c r="W13" s="40">
        <v>166</v>
      </c>
      <c r="X13" s="40">
        <v>170</v>
      </c>
      <c r="Y13" s="40">
        <v>174</v>
      </c>
      <c r="Z13" s="40">
        <v>178</v>
      </c>
      <c r="AA13" s="40">
        <v>182</v>
      </c>
      <c r="AB13" s="40">
        <v>185</v>
      </c>
      <c r="AC13" s="40">
        <v>188</v>
      </c>
      <c r="AD13" s="40">
        <v>192</v>
      </c>
      <c r="AE13" s="75"/>
    </row>
    <row r="14" spans="1:31" x14ac:dyDescent="0.2">
      <c r="A14" s="67"/>
      <c r="B14" s="33">
        <v>70</v>
      </c>
      <c r="C14" s="42"/>
      <c r="D14" s="43"/>
      <c r="E14" s="43"/>
      <c r="F14" s="39">
        <v>25</v>
      </c>
      <c r="G14" s="39">
        <v>37</v>
      </c>
      <c r="H14" s="39">
        <v>46</v>
      </c>
      <c r="I14" s="39">
        <v>54</v>
      </c>
      <c r="J14" s="39">
        <v>61</v>
      </c>
      <c r="K14" s="39">
        <v>74</v>
      </c>
      <c r="L14" s="39">
        <v>86</v>
      </c>
      <c r="M14" s="39">
        <v>97</v>
      </c>
      <c r="N14" s="40">
        <v>109</v>
      </c>
      <c r="O14" s="40">
        <v>117</v>
      </c>
      <c r="P14" s="40">
        <v>123</v>
      </c>
      <c r="Q14" s="40">
        <v>129</v>
      </c>
      <c r="R14" s="40">
        <v>135</v>
      </c>
      <c r="S14" s="40">
        <v>140</v>
      </c>
      <c r="T14" s="40">
        <v>145</v>
      </c>
      <c r="U14" s="40">
        <v>149</v>
      </c>
      <c r="V14" s="40">
        <v>153</v>
      </c>
      <c r="W14" s="40">
        <v>157</v>
      </c>
      <c r="X14" s="40">
        <v>161</v>
      </c>
      <c r="Y14" s="40">
        <v>165</v>
      </c>
      <c r="Z14" s="40">
        <v>169</v>
      </c>
      <c r="AA14" s="40">
        <v>172</v>
      </c>
      <c r="AB14" s="40">
        <v>176</v>
      </c>
      <c r="AC14" s="40">
        <v>179</v>
      </c>
      <c r="AD14" s="40">
        <v>182</v>
      </c>
      <c r="AE14" s="75"/>
    </row>
    <row r="15" spans="1:31" x14ac:dyDescent="0.2">
      <c r="A15" s="67"/>
      <c r="B15" s="33">
        <v>80</v>
      </c>
      <c r="C15" s="42"/>
      <c r="D15" s="43"/>
      <c r="E15" s="43"/>
      <c r="F15" s="43"/>
      <c r="G15" s="39">
        <v>30</v>
      </c>
      <c r="H15" s="39">
        <v>40</v>
      </c>
      <c r="I15" s="39">
        <v>47</v>
      </c>
      <c r="J15" s="39">
        <v>54</v>
      </c>
      <c r="K15" s="39">
        <v>67</v>
      </c>
      <c r="L15" s="39">
        <v>78</v>
      </c>
      <c r="M15" s="39">
        <v>89</v>
      </c>
      <c r="N15" s="39">
        <v>98</v>
      </c>
      <c r="O15" s="39">
        <v>109</v>
      </c>
      <c r="P15" s="40">
        <v>117</v>
      </c>
      <c r="Q15" s="40">
        <v>122</v>
      </c>
      <c r="R15" s="40">
        <v>127</v>
      </c>
      <c r="S15" s="40">
        <v>132</v>
      </c>
      <c r="T15" s="40">
        <v>137</v>
      </c>
      <c r="U15" s="40">
        <v>142</v>
      </c>
      <c r="V15" s="40">
        <v>146</v>
      </c>
      <c r="W15" s="40">
        <v>150</v>
      </c>
      <c r="X15" s="40">
        <v>153</v>
      </c>
      <c r="Y15" s="40">
        <v>157</v>
      </c>
      <c r="Z15" s="40">
        <v>161</v>
      </c>
      <c r="AA15" s="40">
        <v>164</v>
      </c>
      <c r="AB15" s="40">
        <v>167</v>
      </c>
      <c r="AC15" s="40">
        <v>171</v>
      </c>
      <c r="AD15" s="40">
        <v>174</v>
      </c>
      <c r="AE15" s="75"/>
    </row>
    <row r="16" spans="1:31" x14ac:dyDescent="0.2">
      <c r="A16" s="67"/>
      <c r="B16" s="33">
        <v>90</v>
      </c>
      <c r="C16" s="42"/>
      <c r="D16" s="43"/>
      <c r="E16" s="43"/>
      <c r="F16" s="43"/>
      <c r="G16" s="39">
        <v>24</v>
      </c>
      <c r="H16" s="39">
        <v>34</v>
      </c>
      <c r="I16" s="39">
        <v>42</v>
      </c>
      <c r="J16" s="39">
        <v>49</v>
      </c>
      <c r="K16" s="39">
        <v>61</v>
      </c>
      <c r="L16" s="39">
        <v>72</v>
      </c>
      <c r="M16" s="39">
        <v>81</v>
      </c>
      <c r="N16" s="39">
        <v>91</v>
      </c>
      <c r="O16" s="39">
        <v>100</v>
      </c>
      <c r="P16" s="40">
        <v>109</v>
      </c>
      <c r="Q16" s="40">
        <v>116</v>
      </c>
      <c r="R16" s="40">
        <v>121</v>
      </c>
      <c r="S16" s="40">
        <v>126</v>
      </c>
      <c r="T16" s="40">
        <v>131</v>
      </c>
      <c r="U16" s="40">
        <v>135</v>
      </c>
      <c r="V16" s="40">
        <v>139</v>
      </c>
      <c r="W16" s="40">
        <v>143</v>
      </c>
      <c r="X16" s="40">
        <v>147</v>
      </c>
      <c r="Y16" s="40">
        <v>150</v>
      </c>
      <c r="Z16" s="40">
        <v>154</v>
      </c>
      <c r="AA16" s="40">
        <v>157</v>
      </c>
      <c r="AB16" s="40">
        <v>160</v>
      </c>
      <c r="AC16" s="40">
        <v>163</v>
      </c>
      <c r="AD16" s="40">
        <v>166</v>
      </c>
      <c r="AE16" s="75"/>
    </row>
    <row r="17" spans="1:31" x14ac:dyDescent="0.2">
      <c r="A17" s="67"/>
      <c r="B17" s="33">
        <v>100</v>
      </c>
      <c r="C17" s="42"/>
      <c r="D17" s="43"/>
      <c r="E17" s="43"/>
      <c r="F17" s="43"/>
      <c r="G17" s="43"/>
      <c r="H17" s="39">
        <v>28</v>
      </c>
      <c r="I17" s="39">
        <v>37</v>
      </c>
      <c r="J17" s="39">
        <v>44</v>
      </c>
      <c r="K17" s="39">
        <v>55</v>
      </c>
      <c r="L17" s="39">
        <v>66</v>
      </c>
      <c r="M17" s="39">
        <v>75</v>
      </c>
      <c r="N17" s="39">
        <v>84</v>
      </c>
      <c r="O17" s="39">
        <v>92</v>
      </c>
      <c r="P17" s="39">
        <v>100</v>
      </c>
      <c r="Q17" s="40">
        <v>109</v>
      </c>
      <c r="R17" s="40">
        <v>116</v>
      </c>
      <c r="S17" s="40">
        <v>120</v>
      </c>
      <c r="T17" s="40">
        <v>125</v>
      </c>
      <c r="U17" s="40">
        <v>129</v>
      </c>
      <c r="V17" s="40">
        <v>133</v>
      </c>
      <c r="W17" s="40">
        <v>137</v>
      </c>
      <c r="X17" s="40">
        <v>141</v>
      </c>
      <c r="Y17" s="40">
        <v>144</v>
      </c>
      <c r="Z17" s="40">
        <v>148</v>
      </c>
      <c r="AA17" s="40">
        <v>151</v>
      </c>
      <c r="AB17" s="40">
        <v>154</v>
      </c>
      <c r="AC17" s="40">
        <v>157</v>
      </c>
      <c r="AD17" s="40">
        <v>160</v>
      </c>
      <c r="AE17" s="75"/>
    </row>
    <row r="18" spans="1:31" x14ac:dyDescent="0.2">
      <c r="A18" s="67"/>
      <c r="B18" s="33">
        <v>125</v>
      </c>
      <c r="C18" s="42"/>
      <c r="D18" s="43"/>
      <c r="E18" s="43"/>
      <c r="F18" s="43"/>
      <c r="G18" s="43"/>
      <c r="H18" s="43"/>
      <c r="I18" s="39">
        <v>25</v>
      </c>
      <c r="J18" s="39">
        <v>32</v>
      </c>
      <c r="K18" s="39">
        <v>44</v>
      </c>
      <c r="L18" s="39">
        <v>54</v>
      </c>
      <c r="M18" s="39">
        <v>63</v>
      </c>
      <c r="N18" s="39">
        <v>71</v>
      </c>
      <c r="O18" s="39">
        <v>78</v>
      </c>
      <c r="P18" s="39">
        <v>85</v>
      </c>
      <c r="Q18" s="39">
        <v>92</v>
      </c>
      <c r="R18" s="39">
        <v>99</v>
      </c>
      <c r="S18" s="40">
        <v>106</v>
      </c>
      <c r="T18" s="40">
        <v>113</v>
      </c>
      <c r="U18" s="40">
        <v>117</v>
      </c>
      <c r="V18" s="40">
        <v>121</v>
      </c>
      <c r="W18" s="40">
        <v>124</v>
      </c>
      <c r="X18" s="40">
        <v>128</v>
      </c>
      <c r="Y18" s="40">
        <v>131</v>
      </c>
      <c r="Z18" s="40">
        <v>134</v>
      </c>
      <c r="AA18" s="40">
        <v>137</v>
      </c>
      <c r="AB18" s="40">
        <v>140</v>
      </c>
      <c r="AC18" s="40">
        <v>143</v>
      </c>
      <c r="AD18" s="40">
        <v>146</v>
      </c>
      <c r="AE18" s="75"/>
    </row>
    <row r="19" spans="1:31" x14ac:dyDescent="0.2">
      <c r="A19" s="67"/>
      <c r="B19" s="33">
        <v>150</v>
      </c>
      <c r="C19" s="42"/>
      <c r="D19" s="43"/>
      <c r="E19" s="43"/>
      <c r="F19" s="43"/>
      <c r="G19" s="43"/>
      <c r="H19" s="43"/>
      <c r="I19" s="43"/>
      <c r="J19" s="39">
        <v>22</v>
      </c>
      <c r="K19" s="39">
        <v>35</v>
      </c>
      <c r="L19" s="39">
        <v>45</v>
      </c>
      <c r="M19" s="39">
        <v>53</v>
      </c>
      <c r="N19" s="39">
        <v>60</v>
      </c>
      <c r="O19" s="39">
        <v>67</v>
      </c>
      <c r="P19" s="39">
        <v>74</v>
      </c>
      <c r="Q19" s="39">
        <v>80</v>
      </c>
      <c r="R19" s="39">
        <v>86</v>
      </c>
      <c r="S19" s="39">
        <v>92</v>
      </c>
      <c r="T19" s="39">
        <v>98</v>
      </c>
      <c r="U19" s="39">
        <v>103</v>
      </c>
      <c r="V19" s="40">
        <v>110</v>
      </c>
      <c r="W19" s="40">
        <v>114</v>
      </c>
      <c r="X19" s="40">
        <v>118</v>
      </c>
      <c r="Y19" s="40">
        <v>121</v>
      </c>
      <c r="Z19" s="40">
        <v>124</v>
      </c>
      <c r="AA19" s="40">
        <v>127</v>
      </c>
      <c r="AB19" s="40">
        <v>130</v>
      </c>
      <c r="AC19" s="40">
        <v>133</v>
      </c>
      <c r="AD19" s="40">
        <v>135</v>
      </c>
      <c r="AE19" s="75"/>
    </row>
    <row r="20" spans="1:31" x14ac:dyDescent="0.2">
      <c r="A20" s="67"/>
      <c r="B20" s="33">
        <v>175</v>
      </c>
      <c r="C20" s="42"/>
      <c r="D20" s="43"/>
      <c r="E20" s="43"/>
      <c r="F20" s="43"/>
      <c r="G20" s="43"/>
      <c r="H20" s="43"/>
      <c r="I20" s="43"/>
      <c r="J20" s="43"/>
      <c r="K20" s="39">
        <v>27</v>
      </c>
      <c r="L20" s="39">
        <v>37</v>
      </c>
      <c r="M20" s="39">
        <v>45</v>
      </c>
      <c r="N20" s="39">
        <v>52</v>
      </c>
      <c r="O20" s="39">
        <v>57</v>
      </c>
      <c r="P20" s="39">
        <v>60</v>
      </c>
      <c r="Q20" s="39">
        <v>71</v>
      </c>
      <c r="R20" s="39">
        <v>76</v>
      </c>
      <c r="S20" s="39">
        <v>82</v>
      </c>
      <c r="T20" s="39">
        <v>87</v>
      </c>
      <c r="U20" s="39">
        <v>92</v>
      </c>
      <c r="V20" s="39">
        <v>97</v>
      </c>
      <c r="W20" s="39">
        <v>102</v>
      </c>
      <c r="X20" s="40">
        <v>107</v>
      </c>
      <c r="Y20" s="40">
        <v>112</v>
      </c>
      <c r="Z20" s="40">
        <v>115</v>
      </c>
      <c r="AA20" s="40">
        <v>118</v>
      </c>
      <c r="AB20" s="40">
        <v>121</v>
      </c>
      <c r="AC20" s="40">
        <v>123</v>
      </c>
      <c r="AD20" s="40">
        <v>126</v>
      </c>
      <c r="AE20" s="75"/>
    </row>
    <row r="21" spans="1:31" x14ac:dyDescent="0.2">
      <c r="A21" s="67"/>
      <c r="B21" s="33">
        <v>200</v>
      </c>
      <c r="C21" s="42"/>
      <c r="D21" s="43"/>
      <c r="E21" s="43"/>
      <c r="F21" s="43"/>
      <c r="G21" s="43"/>
      <c r="H21" s="43"/>
      <c r="I21" s="43"/>
      <c r="J21" s="43"/>
      <c r="K21" s="43"/>
      <c r="L21" s="39">
        <v>30</v>
      </c>
      <c r="M21" s="39">
        <v>38</v>
      </c>
      <c r="N21" s="39">
        <v>45</v>
      </c>
      <c r="O21" s="39">
        <v>52</v>
      </c>
      <c r="P21" s="39">
        <v>58</v>
      </c>
      <c r="Q21" s="39">
        <v>63</v>
      </c>
      <c r="R21" s="39">
        <v>68</v>
      </c>
      <c r="S21" s="39">
        <v>73</v>
      </c>
      <c r="T21" s="39">
        <v>78</v>
      </c>
      <c r="U21" s="39">
        <v>83</v>
      </c>
      <c r="V21" s="39">
        <v>88</v>
      </c>
      <c r="W21" s="39">
        <v>92</v>
      </c>
      <c r="X21" s="39">
        <v>96</v>
      </c>
      <c r="Y21" s="39">
        <v>101</v>
      </c>
      <c r="Z21" s="39">
        <v>105</v>
      </c>
      <c r="AA21" s="40">
        <v>110</v>
      </c>
      <c r="AB21" s="40">
        <v>113</v>
      </c>
      <c r="AC21" s="40">
        <v>116</v>
      </c>
      <c r="AD21" s="40">
        <v>119</v>
      </c>
      <c r="AE21" s="75"/>
    </row>
    <row r="22" spans="1:31" ht="12.95" customHeight="1" x14ac:dyDescent="0.2">
      <c r="A22" s="67"/>
      <c r="B22" s="33">
        <v>250</v>
      </c>
      <c r="C22" s="42"/>
      <c r="D22" s="43"/>
      <c r="E22" s="43"/>
      <c r="F22" s="43"/>
      <c r="G22" s="43"/>
      <c r="H22" s="43"/>
      <c r="I22" s="43"/>
      <c r="J22" s="43"/>
      <c r="K22" s="43"/>
      <c r="L22" s="43"/>
      <c r="M22" s="39">
        <v>26</v>
      </c>
      <c r="N22" s="39">
        <v>33</v>
      </c>
      <c r="O22" s="39">
        <v>40</v>
      </c>
      <c r="P22" s="39">
        <v>43</v>
      </c>
      <c r="Q22" s="39">
        <v>51</v>
      </c>
      <c r="R22" s="39">
        <v>53</v>
      </c>
      <c r="S22" s="39">
        <v>60</v>
      </c>
      <c r="T22" s="39">
        <v>65</v>
      </c>
      <c r="U22" s="39">
        <v>69</v>
      </c>
      <c r="V22" s="39">
        <v>73</v>
      </c>
      <c r="W22" s="39">
        <v>77</v>
      </c>
      <c r="X22" s="39">
        <v>81</v>
      </c>
      <c r="Y22" s="39">
        <v>85</v>
      </c>
      <c r="Z22" s="39">
        <v>88</v>
      </c>
      <c r="AA22" s="39">
        <v>92</v>
      </c>
      <c r="AB22" s="39">
        <v>95</v>
      </c>
      <c r="AC22" s="39">
        <v>99</v>
      </c>
      <c r="AD22" s="40">
        <v>102</v>
      </c>
      <c r="AE22" s="76"/>
    </row>
    <row r="23" spans="1:31" x14ac:dyDescent="0.2">
      <c r="A23" s="67"/>
      <c r="B23" s="33">
        <v>300</v>
      </c>
      <c r="C23" s="42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39">
        <v>23</v>
      </c>
      <c r="O23" s="39">
        <v>30</v>
      </c>
      <c r="P23" s="39">
        <v>36</v>
      </c>
      <c r="Q23" s="39">
        <v>41</v>
      </c>
      <c r="R23" s="39">
        <v>46</v>
      </c>
      <c r="S23" s="39">
        <v>50</v>
      </c>
      <c r="T23" s="39">
        <v>54</v>
      </c>
      <c r="U23" s="39">
        <v>58</v>
      </c>
      <c r="V23" s="39">
        <v>62</v>
      </c>
      <c r="W23" s="39">
        <v>66</v>
      </c>
      <c r="X23" s="39">
        <v>69</v>
      </c>
      <c r="Y23" s="39">
        <v>73</v>
      </c>
      <c r="Z23" s="39">
        <v>76</v>
      </c>
      <c r="AA23" s="39">
        <v>79</v>
      </c>
      <c r="AB23" s="39">
        <v>83</v>
      </c>
      <c r="AC23" s="39">
        <v>86</v>
      </c>
      <c r="AD23" s="39">
        <v>89</v>
      </c>
      <c r="AE23" s="71" t="s">
        <v>43</v>
      </c>
    </row>
    <row r="24" spans="1:31" x14ac:dyDescent="0.2">
      <c r="A24" s="67"/>
      <c r="B24" s="33">
        <v>350</v>
      </c>
      <c r="C24" s="42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39">
        <v>21</v>
      </c>
      <c r="P24" s="39">
        <v>27</v>
      </c>
      <c r="Q24" s="39">
        <v>33</v>
      </c>
      <c r="R24" s="39">
        <v>38</v>
      </c>
      <c r="S24" s="39">
        <v>42</v>
      </c>
      <c r="T24" s="39">
        <v>46</v>
      </c>
      <c r="U24" s="39">
        <v>50</v>
      </c>
      <c r="V24" s="39">
        <v>53</v>
      </c>
      <c r="W24" s="39">
        <v>57</v>
      </c>
      <c r="X24" s="39">
        <v>60</v>
      </c>
      <c r="Y24" s="39">
        <v>63</v>
      </c>
      <c r="Z24" s="39">
        <v>67</v>
      </c>
      <c r="AA24" s="39">
        <v>70</v>
      </c>
      <c r="AB24" s="39">
        <v>73</v>
      </c>
      <c r="AC24" s="39">
        <v>75</v>
      </c>
      <c r="AD24" s="39">
        <v>78</v>
      </c>
      <c r="AE24" s="72"/>
    </row>
    <row r="25" spans="1:31" x14ac:dyDescent="0.2">
      <c r="A25" s="67"/>
      <c r="B25" s="33">
        <v>400</v>
      </c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39">
        <v>25</v>
      </c>
      <c r="R25" s="39">
        <v>30</v>
      </c>
      <c r="S25" s="39">
        <v>35</v>
      </c>
      <c r="T25" s="39">
        <v>39</v>
      </c>
      <c r="U25" s="39">
        <v>43</v>
      </c>
      <c r="V25" s="39">
        <v>46</v>
      </c>
      <c r="W25" s="39">
        <v>50</v>
      </c>
      <c r="X25" s="39">
        <v>53</v>
      </c>
      <c r="Y25" s="39">
        <v>56</v>
      </c>
      <c r="Z25" s="39">
        <v>59</v>
      </c>
      <c r="AA25" s="39">
        <v>60</v>
      </c>
      <c r="AB25" s="39">
        <v>64</v>
      </c>
      <c r="AC25" s="39">
        <v>67</v>
      </c>
      <c r="AD25" s="39">
        <v>70</v>
      </c>
      <c r="AE25" s="72"/>
    </row>
    <row r="26" spans="1:31" x14ac:dyDescent="0.2">
      <c r="A26" s="67"/>
      <c r="B26" s="33">
        <v>450</v>
      </c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39">
        <v>23</v>
      </c>
      <c r="S26" s="39">
        <v>28</v>
      </c>
      <c r="T26" s="39">
        <v>32</v>
      </c>
      <c r="U26" s="39">
        <v>36</v>
      </c>
      <c r="V26" s="39">
        <v>40</v>
      </c>
      <c r="W26" s="39">
        <v>43</v>
      </c>
      <c r="X26" s="39">
        <v>46</v>
      </c>
      <c r="Y26" s="39">
        <v>49</v>
      </c>
      <c r="Z26" s="39">
        <v>52</v>
      </c>
      <c r="AA26" s="39">
        <v>55</v>
      </c>
      <c r="AB26" s="39">
        <v>58</v>
      </c>
      <c r="AC26" s="39">
        <v>60</v>
      </c>
      <c r="AD26" s="39">
        <v>63</v>
      </c>
      <c r="AE26" s="72"/>
    </row>
    <row r="27" spans="1:31" x14ac:dyDescent="0.2">
      <c r="A27" s="67"/>
      <c r="B27" s="33">
        <v>500</v>
      </c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39">
        <v>22</v>
      </c>
      <c r="T27" s="39">
        <v>26</v>
      </c>
      <c r="U27" s="39">
        <v>30</v>
      </c>
      <c r="V27" s="39">
        <v>34</v>
      </c>
      <c r="W27" s="39">
        <v>38</v>
      </c>
      <c r="X27" s="39">
        <v>41</v>
      </c>
      <c r="Y27" s="39">
        <v>44</v>
      </c>
      <c r="Z27" s="39">
        <v>46</v>
      </c>
      <c r="AA27" s="39">
        <v>49</v>
      </c>
      <c r="AB27" s="39">
        <v>52</v>
      </c>
      <c r="AC27" s="39">
        <v>54</v>
      </c>
      <c r="AD27" s="39">
        <v>57</v>
      </c>
      <c r="AE27" s="72"/>
    </row>
    <row r="28" spans="1:31" x14ac:dyDescent="0.2">
      <c r="A28" s="67"/>
      <c r="B28" s="33">
        <v>550</v>
      </c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39">
        <v>20</v>
      </c>
      <c r="U28" s="39">
        <v>25</v>
      </c>
      <c r="V28" s="39">
        <v>20</v>
      </c>
      <c r="W28" s="39">
        <v>32</v>
      </c>
      <c r="X28" s="39">
        <v>36</v>
      </c>
      <c r="Y28" s="39">
        <v>39</v>
      </c>
      <c r="Z28" s="39">
        <v>41</v>
      </c>
      <c r="AA28" s="39">
        <v>44</v>
      </c>
      <c r="AB28" s="39">
        <v>46</v>
      </c>
      <c r="AC28" s="39">
        <v>49</v>
      </c>
      <c r="AD28" s="39">
        <v>51</v>
      </c>
      <c r="AE28" s="72"/>
    </row>
    <row r="29" spans="1:31" x14ac:dyDescent="0.2">
      <c r="A29" s="67"/>
      <c r="B29" s="33">
        <v>600</v>
      </c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39">
        <v>23</v>
      </c>
      <c r="W29" s="39">
        <v>27</v>
      </c>
      <c r="X29" s="39">
        <v>30</v>
      </c>
      <c r="Y29" s="39">
        <v>34</v>
      </c>
      <c r="Z29" s="39">
        <v>37</v>
      </c>
      <c r="AA29" s="39">
        <v>39</v>
      </c>
      <c r="AB29" s="39">
        <v>42</v>
      </c>
      <c r="AC29" s="39">
        <v>44</v>
      </c>
      <c r="AD29" s="39">
        <v>46</v>
      </c>
      <c r="AE29" s="72"/>
    </row>
    <row r="30" spans="1:31" x14ac:dyDescent="0.2">
      <c r="A30" s="67"/>
      <c r="B30" s="33">
        <v>650</v>
      </c>
      <c r="C30" s="42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39">
        <v>22</v>
      </c>
      <c r="X30" s="39">
        <v>26</v>
      </c>
      <c r="Y30" s="39">
        <v>29</v>
      </c>
      <c r="Z30" s="39">
        <v>32</v>
      </c>
      <c r="AA30" s="39">
        <v>35</v>
      </c>
      <c r="AB30" s="39">
        <v>38</v>
      </c>
      <c r="AC30" s="39">
        <v>40</v>
      </c>
      <c r="AD30" s="39">
        <v>42</v>
      </c>
      <c r="AE30" s="72"/>
    </row>
    <row r="31" spans="1:31" x14ac:dyDescent="0.2">
      <c r="A31" s="67"/>
      <c r="B31" s="33">
        <v>700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39">
        <v>22</v>
      </c>
      <c r="Y31" s="39">
        <v>25</v>
      </c>
      <c r="Z31" s="39">
        <v>28</v>
      </c>
      <c r="AA31" s="39">
        <v>30</v>
      </c>
      <c r="AB31" s="39">
        <v>33</v>
      </c>
      <c r="AC31" s="39">
        <v>36</v>
      </c>
      <c r="AD31" s="39">
        <v>38</v>
      </c>
      <c r="AE31" s="72"/>
    </row>
    <row r="32" spans="1:31" x14ac:dyDescent="0.2">
      <c r="A32" s="67"/>
      <c r="B32" s="33">
        <v>750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39">
        <v>20</v>
      </c>
      <c r="Z32" s="39">
        <v>24</v>
      </c>
      <c r="AA32" s="39">
        <v>27</v>
      </c>
      <c r="AB32" s="39">
        <v>29</v>
      </c>
      <c r="AC32" s="39">
        <v>32</v>
      </c>
      <c r="AD32" s="39">
        <v>34</v>
      </c>
      <c r="AE32" s="73"/>
    </row>
    <row r="33" spans="4:22" ht="13.5" thickBot="1" x14ac:dyDescent="0.25"/>
    <row r="34" spans="4:22" ht="16.5" thickBot="1" x14ac:dyDescent="0.3">
      <c r="D34" s="46"/>
      <c r="E34" s="47"/>
      <c r="F34" s="48" t="s">
        <v>47</v>
      </c>
      <c r="G34" s="47"/>
      <c r="H34" s="49"/>
      <c r="I34" s="50" t="s">
        <v>48</v>
      </c>
      <c r="J34" s="46"/>
      <c r="K34" s="47"/>
      <c r="L34" s="48" t="s">
        <v>49</v>
      </c>
      <c r="M34" s="47"/>
      <c r="N34" s="49"/>
      <c r="O34" s="50"/>
      <c r="P34" s="46"/>
      <c r="Q34" s="48" t="s">
        <v>51</v>
      </c>
      <c r="R34" s="49"/>
      <c r="S34" s="50"/>
      <c r="T34" s="46" t="s">
        <v>48</v>
      </c>
      <c r="U34" s="48" t="s">
        <v>50</v>
      </c>
      <c r="V34" s="49"/>
    </row>
  </sheetData>
  <sheetProtection algorithmName="SHA-512" hashValue="ofPw5aAD4unzgVmO8EClMsnmQLR1KUEnWd7vP2D8TAFju7/BWryqKs/UcheW3HzTrcZJBuVlemXZWWV9xdPKyg==" saltValue="3vNI1TTMyLJd8urEY1Chpg==" spinCount="100000" sheet="1" objects="1" scenarios="1"/>
  <mergeCells count="7">
    <mergeCell ref="A1:AE1"/>
    <mergeCell ref="A3:AE3"/>
    <mergeCell ref="C5:AD5"/>
    <mergeCell ref="A7:A32"/>
    <mergeCell ref="AE7:AE11"/>
    <mergeCell ref="AE12:AE22"/>
    <mergeCell ref="AE23:AE32"/>
  </mergeCells>
  <printOptions horizontalCentered="1" verticalCentered="1"/>
  <pageMargins left="0" right="0" top="0" bottom="0" header="0" footer="0"/>
  <pageSetup paperSize="9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PC Alt</vt:lpstr>
      <vt:lpstr>Tabla PC HP (m3)</vt:lpstr>
      <vt:lpstr>Tabla PC HP (ft3) </vt:lpstr>
      <vt:lpstr>'PC Alt'!Área_de_impresión</vt:lpstr>
    </vt:vector>
  </TitlesOfParts>
  <Company>ECARRONE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Jorge Carrone</dc:creator>
  <cp:lastModifiedBy>Carlos Casares</cp:lastModifiedBy>
  <cp:lastPrinted>2016-08-17T23:12:48Z</cp:lastPrinted>
  <dcterms:created xsi:type="dcterms:W3CDTF">2016-08-16T17:12:21Z</dcterms:created>
  <dcterms:modified xsi:type="dcterms:W3CDTF">2023-07-15T20:32:12Z</dcterms:modified>
</cp:coreProperties>
</file>